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74" documentId="120_S{2AC9BD13-BADA-5192-A53E-5A8FF88502F6}" xr6:coauthVersionLast="47" xr6:coauthVersionMax="47" xr10:uidLastSave="{A9F8B780-A592-41B1-AED5-60961E8A1CA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<sst xmlns="http://schemas.openxmlformats.org/spreadsheetml/2006/main" count="181597" uniqueCount="39214">
  <si>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</si>
  <si>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</si>
  <si>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</si>
  <si>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</si>
  <si>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</si>
  <si>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</si>
  <si>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</si>
  <si>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</si>
  <si>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</si>
  <si>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</si>
  <si>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</si>
  <si>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</si>
  <si>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</si>
  <si>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</si>
  <si>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</si>
  <si>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</si>
  <si>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</si>
  <si>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</si>
  <si>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</si>
  <si>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</si>
  <si>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</si>
  <si>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</si>
  <si>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</si>
  <si>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</si>
  <si>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</si>
  <si>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</si>
  <si>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</si>
  <si>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</si>
  <si>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</si>
  <si>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</si>
  <si>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</si>
  <si>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</si>
  <si>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</si>
  <si>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</si>
  <si>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</si>
  <si>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</si>
  <si>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</si>
  <si>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</si>
  <si>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</si>
  <si>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</si>
  <si>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</si>
  <si>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</si>
  <si>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</si>
  <si>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</si>
  <si>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</si>
  <si>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</si>
  <si>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</si>
  <si>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</si>
  <si>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</si>
  <si>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</si>
  <si>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</si>
  <si>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</si>
  <si>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</si>
  <si>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</si>
  <si>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</si>
  <si>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</si>
  <si>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</si>
  <si>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</si>
  <si>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</si>
  <si>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</si>
  <si>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</si>
  <si>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</si>
  <si>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</si>
  <si>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</si>
  <si>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</si>
  <si>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</si>
  <si>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</si>
  <si>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</si>
  <si>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</si>
  <si>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</si>
  <si>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</si>
  <si>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</si>
  <si>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</si>
  <si>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</si>
  <si>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</si>
  <si>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</si>
  <si>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</si>
  <si>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</si>
  <si>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</si>
  <si>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</si>
  <si>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</si>
  <si>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</si>
  <si>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</si>
  <si>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</si>
  <si>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</si>
  <si>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</si>
  <si>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</si>
  <si>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</si>
  <si>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</si>
  <si>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</si>
  <si>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</si>
  <si>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</si>
  <si>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</si>
  <si>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</si>
  <si>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</si>
  <si>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</si>
  <si>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</si>
  <si>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</si>
  <si>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</si>
  <si>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</si>
  <si>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</si>
  <si>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</si>
  <si>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</si>
  <si>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</si>
  <si>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</si>
  <si>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</si>
  <si>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</si>
  <si>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</si>
  <si>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</si>
  <si>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</si>
  <si>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</si>
  <si>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</si>
  <si>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</si>
  <si>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</si>
  <si>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</si>
  <si>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</si>
  <si>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</si>
  <si>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</si>
  <si>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</si>
  <si>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</si>
  <si>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</si>
  <si>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</si>
  <si>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</si>
  <si>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</si>
  <si>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</si>
  <si>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</si>
  <si>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</si>
  <si>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</si>
  <si>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</si>
  <si>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</si>
  <si>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</si>
  <si>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</si>
  <si>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</si>
  <si>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</si>
  <si>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</si>
  <si>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</si>
  <si>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</si>
  <si>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</si>
  <si>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</si>
  <si>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</si>
  <si>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</si>
  <si>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</si>
  <si>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</si>
  <si>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</si>
  <si>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</si>
  <si>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</si>
  <si>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</si>
  <si>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</si>
  <si>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</si>
  <si>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</si>
  <si>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</si>
  <si>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</si>
  <si>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</si>
  <si>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</si>
  <si>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</si>
  <si>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</si>
  <si>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</si>
  <si>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</si>
  <si>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</si>
  <si>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</si>
  <si>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</si>
  <si>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</si>
  <si>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</si>
  <si>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</si>
  <si>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</si>
  <si>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</si>
  <si>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</si>
  <si>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</si>
  <si>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</si>
  <si>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</si>
  <si>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</si>
  <si>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</si>
  <si>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</si>
  <si>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</si>
  <si>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</si>
  <si>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</si>
  <si>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</si>
  <si>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</si>
  <si>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</si>
  <si>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</si>
  <si>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</si>
  <si>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</si>
  <si>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</si>
  <si>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</si>
  <si>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</si>
  <si>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</si>
  <si>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</si>
  <si>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</si>
  <si>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</si>
  <si>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</si>
  <si>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</si>
  <si>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</si>
  <si>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</si>
  <si>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</si>
  <si>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</si>
  <si>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</si>
  <si>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</si>
  <si>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</si>
  <si>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</si>
  <si>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</si>
  <si>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</si>
  <si>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</si>
  <si>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</si>
  <si>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</si>
  <si>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</si>
  <si>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</si>
  <si>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</si>
  <si>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</si>
  <si>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</si>
  <si>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</si>
  <si>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</si>
  <si>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</si>
  <si>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</si>
  <si>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</si>
  <si>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</si>
  <si>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</si>
  <si>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</si>
  <si>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</si>
  <si>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</si>
  <si>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</si>
  <si>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</si>
  <si>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</si>
  <si>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</si>
  <si>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</si>
  <si>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</si>
  <si>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</si>
  <si>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</si>
  <si>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</si>
  <si>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</si>
  <si>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</si>
  <si>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</si>
  <si>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</si>
  <si>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</si>
  <si>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</si>
  <si>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</si>
  <si>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</si>
  <si>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</si>
  <si>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</si>
  <si>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</si>
  <si>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</si>
  <si>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</si>
  <si>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</si>
  <si>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</si>
  <si>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</si>
  <si>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</si>
  <si>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</si>
  <si>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</si>
  <si>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</si>
  <si>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</si>
  <si>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</si>
  <si>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</si>
  <si>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</si>
  <si>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</si>
  <si>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</si>
  <si>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</si>
  <si>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</si>
  <si>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</si>
  <si>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</si>
  <si>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</si>
  <si>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</si>
  <si>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</si>
  <si>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</si>
  <si>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</si>
  <si>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</si>
  <si>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</si>
  <si>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</si>
  <si>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</si>
  <si>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</si>
  <si>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</si>
  <si>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</si>
  <si>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</si>
  <si>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</si>
  <si>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</si>
  <si>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</si>
  <si>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</si>
  <si>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</si>
  <si>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</si>
  <si>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</si>
  <si>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</si>
  <si>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</si>
  <si>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</si>
  <si>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</si>
  <si>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</si>
  <si>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</si>
  <si>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</si>
  <si>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</si>
  <si>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</si>
  <si>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</si>
  <si>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</si>
  <si>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</si>
  <si>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</si>
  <si>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</si>
  <si>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</si>
  <si>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</si>
  <si>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</si>
  <si>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</si>
  <si>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</si>
  <si>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</si>
  <si>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</si>
  <si>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</si>
  <si>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</si>
  <si>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</si>
  <si>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</si>
  <si>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</si>
  <si>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</si>
  <si>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</si>
  <si>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</si>
  <si>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</si>
  <si>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</si>
  <si>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</si>
  <si>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</si>
  <si>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</si>
  <si>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</si>
  <si>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</si>
  <si>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</si>
  <si>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</si>
  <si>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</si>
  <si>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</si>
  <si>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</si>
  <si>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</si>
  <si>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</si>
  <si>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</si>
  <si>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</si>
  <si>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</si>
  <si>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</si>
  <si>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</si>
  <si>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</si>
  <si>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</si>
  <si>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</si>
  <si>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</si>
  <si>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</si>
  <si>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</si>
  <si>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</si>
  <si>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</si>
  <si>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</si>
  <si>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</si>
  <si>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</si>
  <si>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</si>
  <si>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</si>
  <si>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</si>
  <si>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</si>
  <si>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</si>
  <si>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</si>
  <si>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</si>
  <si>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</si>
  <si>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</si>
  <si>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</si>
  <si>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</si>
  <si>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</si>
  <si>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</si>
  <si>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</si>
  <si>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</si>
  <si>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</si>
  <si>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</si>
  <si>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</si>
  <si>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</si>
  <si>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</si>
  <si>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</si>
  <si>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</si>
  <si>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</si>
  <si>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</si>
  <si>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</si>
  <si>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</si>
  <si>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</si>
  <si>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</si>
  <si>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</si>
  <si>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</si>
  <si>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</si>
  <si>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</si>
  <si>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</si>
  <si>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</si>
  <si>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</si>
  <si>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</si>
  <si>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</si>
  <si>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</si>
  <si>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</si>
  <si>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</si>
  <si>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</si>
  <si>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</si>
  <si>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</si>
  <si>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</si>
  <si>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</si>
  <si>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</si>
  <si>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</si>
  <si>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</si>
  <si>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</si>
  <si>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</si>
  <si>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</si>
  <si>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</si>
  <si>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</si>
  <si>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</si>
  <si>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</si>
  <si>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</si>
  <si>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</si>
  <si>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</si>
  <si>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</si>
  <si>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</si>
  <si>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</si>
  <si>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</si>
  <si>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</si>
  <si>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</si>
  <si>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</si>
  <si>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</si>
  <si>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</si>
  <si>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</si>
  <si>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</si>
  <si>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</si>
  <si>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</si>
  <si>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</si>
  <si>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</si>
  <si>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</si>
  <si>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</si>
  <si>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</si>
  <si>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</si>
  <si>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</si>
  <si>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</si>
  <si>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</si>
  <si>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</si>
  <si>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</si>
  <si>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</si>
  <si>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</si>
  <si>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</si>
  <si>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</si>
  <si>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</si>
  <si>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</si>
  <si>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</si>
  <si>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</si>
  <si>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</si>
  <si>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</si>
  <si>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</si>
  <si>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</si>
  <si>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</si>
  <si>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</si>
  <si>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</si>
  <si>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</si>
  <si>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</si>
  <si>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</si>
  <si>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</si>
  <si>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</si>
  <si>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</si>
  <si>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</si>
  <si>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</si>
  <si>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</si>
  <si>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</si>
  <si>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</si>
  <si>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</si>
  <si>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</si>
  <si>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</si>
  <si>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</si>
  <si>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</si>
  <si>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</si>
  <si>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</si>
  <si>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</si>
  <si>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</si>
  <si>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</si>
  <si>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</si>
  <si>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</si>
  <si>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</si>
  <si>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</si>
  <si>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</si>
  <si>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</si>
  <si>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</si>
  <si>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</si>
  <si>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</si>
  <si>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</si>
  <si>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</si>
  <si>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</si>
  <si>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</si>
  <si>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</si>
  <si>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</si>
  <si>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</si>
  <si>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</si>
  <si>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</si>
  <si>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</si>
  <si>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</si>
  <si>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</si>
  <si>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</si>
  <si>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</si>
  <si>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</si>
  <si>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</si>
  <si>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</si>
  <si>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</si>
  <si>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</si>
  <si>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</si>
  <si>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</si>
  <si>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</si>
  <si>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</si>
  <si>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</si>
  <si>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</si>
  <si>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</si>
  <si>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</si>
  <si>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</si>
  <si>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</si>
  <si>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</si>
  <si>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</si>
  <si>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</si>
  <si>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</si>
  <si>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</si>
  <si>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</si>
  <si>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</si>
  <si>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</si>
  <si>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</si>
  <si>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</si>
  <si>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</si>
  <si>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</si>
  <si>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</si>
  <si>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</si>
  <si>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</si>
  <si>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</si>
  <si>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</si>
  <si>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</si>
  <si>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</si>
  <si>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</si>
  <si>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</si>
  <si>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</si>
  <si>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</si>
  <si>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</si>
  <si>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</si>
  <si>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</si>
  <si>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</si>
  <si>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</si>
  <si>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</si>
  <si>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</si>
  <si>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</si>
  <si>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</si>
  <si>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</si>
  <si>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</si>
  <si>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</si>
  <si>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</si>
  <si>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</si>
  <si>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</si>
  <si>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</si>
  <si>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</si>
  <si>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</si>
  <si>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</si>
  <si>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</si>
  <si>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</si>
  <si>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</si>
  <si>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</si>
  <si>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</si>
  <si>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</si>
  <si>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</si>
  <si>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</si>
  <si>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</si>
  <si>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</si>
  <si>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</si>
  <si>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</si>
  <si>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</si>
  <si>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</si>
  <si>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</si>
  <si>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</si>
  <si>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</si>
  <si>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</si>
  <si>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</si>
  <si>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</si>
  <si>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</si>
  <si>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</si>
  <si>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</si>
  <si>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</si>
  <si>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</si>
  <si>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</si>
  <si>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</si>
  <si>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</si>
  <si>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</si>
  <si>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</si>
  <si>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</si>
  <si>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</si>
  <si>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</si>
  <si>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</si>
  <si>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</si>
  <si>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</si>
  <si>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</si>
  <si>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</si>
  <si>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</si>
  <si>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</si>
  <si>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</si>
  <si>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</si>
  <si>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</si>
  <si>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</si>
  <si>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</si>
  <si>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</si>
  <si>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</si>
  <si>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</si>
  <si>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</si>
  <si>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</si>
  <si>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</si>
  <si>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</si>
  <si>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</si>
  <si>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</si>
  <si>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</si>
  <si>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</si>
  <si>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</si>
  <si>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</si>
  <si>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</si>
  <si>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</si>
  <si>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</si>
  <si>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</si>
  <si>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</si>
  <si>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</si>
  <si>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</si>
  <si>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</si>
  <si>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</si>
  <si>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</si>
  <si>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</si>
  <si>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</si>
  <si>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</si>
  <si>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</si>
  <si>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</si>
  <si>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</si>
  <si>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</si>
  <si>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</si>
  <si>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</si>
  <si>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</si>
  <si>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</si>
  <si>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</si>
  <si>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</si>
  <si>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</si>
  <si>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</si>
  <si>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</si>
  <si>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</si>
  <si>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</si>
  <si>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</si>
  <si>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</si>
  <si>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</si>
  <si>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</si>
  <si>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</si>
  <si>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</si>
  <si>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</si>
  <si>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</si>
  <si>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</si>
  <si>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</si>
  <si>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</si>
  <si>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</si>
  <si>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</si>
  <si>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</si>
  <si>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</si>
  <si>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</si>
  <si>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</si>
  <si>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</si>
  <si>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</si>
  <si>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</si>
  <si>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</si>
  <si>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</si>
  <si>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</si>
  <si>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</si>
  <si>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</si>
  <si>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</si>
  <si>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</si>
  <si>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</si>
  <si>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</si>
  <si>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</si>
  <si>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</si>
  <si>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</si>
  <si>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</si>
  <si>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</si>
  <si>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</si>
  <si>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</si>
  <si>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</si>
  <si>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</si>
  <si>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</si>
  <si>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</si>
  <si>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</si>
  <si>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</si>
  <si>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</si>
  <si>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</si>
  <si>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</si>
  <si>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</si>
  <si>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</si>
  <si>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</si>
  <si>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</si>
  <si>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</si>
  <si>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</si>
  <si>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</si>
  <si>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</si>
  <si>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</si>
  <si>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</si>
  <si>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</si>
  <si>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</si>
  <si>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</si>
  <si>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</si>
  <si>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</si>
  <si>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</si>
  <si>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</si>
  <si>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</si>
  <si>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</si>
  <si>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</si>
  <si>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</si>
  <si>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</si>
  <si>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</si>
  <si>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</si>
  <si>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</si>
  <si>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</si>
  <si>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</si>
  <si>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</si>
  <si>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</si>
  <si>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</si>
  <si>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</si>
  <si>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</si>
  <si>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</si>
  <si>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</si>
  <si>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</si>
  <si>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</si>
  <si>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</si>
  <si>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</si>
  <si>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</si>
  <si>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</si>
  <si>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</si>
  <si>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</si>
  <si>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</si>
  <si>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</si>
  <si>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</si>
  <si>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</si>
  <si>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</si>
  <si>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</si>
  <si>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</si>
  <si>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</si>
  <si>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</si>
  <si>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</si>
  <si>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</si>
  <si>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</si>
  <si>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</si>
  <si>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</si>
  <si>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</si>
  <si>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</si>
  <si>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</si>
  <si>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</si>
  <si>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</si>
  <si>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</si>
  <si>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</si>
  <si>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</si>
  <si>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</si>
  <si>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</si>
  <si>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</si>
  <si>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</si>
  <si>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</si>
  <si>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</si>
  <si>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</si>
  <si>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</si>
  <si>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</si>
  <si>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</si>
  <si>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</si>
  <si>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</si>
  <si>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</si>
  <si>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</si>
  <si>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</si>
  <si>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</si>
  <si>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</si>
  <si>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</si>
  <si>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</si>
  <si>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</si>
  <si>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</si>
  <si>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</si>
  <si>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</si>
  <si>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</si>
  <si>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</si>
  <si>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</si>
  <si>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</si>
  <si>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</si>
  <si>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</si>
  <si>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</si>
  <si>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</si>
  <si>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</si>
  <si>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</si>
  <si>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</si>
  <si>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</si>
  <si>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</si>
  <si>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</si>
  <si>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</si>
  <si>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</si>
  <si>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</si>
  <si>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</si>
  <si>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</si>
  <si>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</si>
  <si>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</si>
  <si>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</si>
  <si>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</si>
  <si>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</si>
  <si>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</si>
  <si>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</si>
  <si>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</si>
  <si>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</si>
  <si>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</si>
  <si>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</si>
  <si>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</si>
  <si>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</si>
  <si>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</si>
  <si>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</si>
  <si>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</si>
  <si>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</si>
  <si>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</si>
  <si>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</si>
  <si>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</si>
  <si>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</si>
  <si>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</si>
  <si>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</si>
  <si>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</si>
  <si>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</si>
  <si>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</si>
  <si>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</si>
  <si>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</si>
  <si>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</si>
  <si>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</si>
  <si>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</si>
  <si>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</si>
  <si>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</si>
  <si>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</si>
  <si>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</si>
  <si>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</si>
  <si>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</si>
  <si>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</si>
  <si>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</si>
  <si>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</si>
  <si>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</si>
  <si>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</si>
  <si>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</si>
  <si>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</si>
  <si>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</si>
  <si>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</si>
  <si>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</si>
  <si>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</si>
  <si>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</si>
  <si>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</si>
  <si>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</si>
  <si>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</si>
  <si>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</si>
  <si>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</si>
  <si>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</si>
  <si>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</si>
  <si>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</si>
  <si>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</si>
  <si>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</si>
  <si>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</si>
  <si>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</si>
  <si>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</si>
  <si>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</si>
  <si>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</si>
  <si>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</si>
  <si>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</si>
  <si>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</si>
  <si>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</si>
  <si>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</si>
  <si>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</si>
  <si>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</si>
  <si>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</si>
  <si>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</si>
  <si>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</si>
  <si>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</si>
  <si>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</si>
  <si>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</si>
  <si>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</si>
  <si>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</si>
  <si>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</si>
  <si>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</si>
  <si>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</si>
  <si>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</si>
  <si>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</si>
  <si>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</si>
  <si>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</si>
  <si>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</si>
  <si>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</si>
  <si>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</si>
  <si>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</si>
  <si>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</si>
  <si>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</si>
  <si>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</si>
  <si>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</si>
  <si>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</si>
  <si>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</si>
  <si>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</si>
  <si>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</si>
  <si>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</si>
  <si>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</si>
  <si>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</si>
  <si>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</si>
  <si>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</si>
  <si>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</si>
  <si>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</si>
  <si>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</si>
  <si>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</si>
  <si>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</si>
  <si>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</si>
  <si>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</si>
  <si>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</si>
  <si>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</si>
  <si>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</si>
  <si>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</si>
  <si>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</si>
  <si>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</si>
  <si>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</si>
  <si>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</si>
  <si>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</si>
  <si>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</si>
  <si>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</si>
  <si>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</si>
  <si>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</si>
  <si>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</si>
  <si>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</si>
  <si>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</si>
  <si>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</si>
  <si>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</si>
  <si>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</si>
  <si>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</si>
  <si>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</si>
  <si>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</si>
  <si>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</si>
  <si>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</si>
  <si>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</si>
  <si>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</si>
  <si>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</si>
  <si>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</si>
  <si>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</si>
  <si>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</si>
  <si>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</si>
  <si>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</si>
  <si>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</si>
  <si>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</si>
  <si>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</si>
  <si>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</si>
  <si>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</si>
  <si>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</si>
  <si>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</si>
  <si>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</si>
  <si>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</si>
  <si>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</si>
  <si>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</si>
  <si>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</si>
  <si>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</si>
  <si>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</si>
  <si>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</si>
  <si>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</si>
  <si>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</si>
  <si>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</si>
  <si>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</si>
  <si>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</si>
  <si>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</si>
  <si>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</si>
  <si>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</si>
  <si>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</si>
  <si>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</si>
  <si>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</si>
  <si>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</si>
  <si>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</si>
  <si>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</si>
  <si>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</si>
  <si>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</si>
  <si>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</si>
  <si>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</si>
  <si>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</si>
  <si>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</si>
  <si>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</si>
  <si>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</si>
  <si>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</si>
  <si>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</si>
  <si>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</si>
  <si>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</si>
  <si>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</si>
  <si>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</si>
  <si>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</si>
  <si>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</si>
  <si>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</si>
  <si>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</si>
  <si>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</si>
  <si>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</si>
  <si>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</si>
  <si>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</si>
  <si>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</si>
  <si>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</si>
  <si>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</si>
  <si>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</si>
  <si>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</si>
  <si>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</si>
  <si>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</si>
  <si>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</si>
  <si>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</si>
  <si>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</si>
  <si>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</si>
  <si>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</si>
  <si>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</si>
  <si>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</si>
  <si>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</si>
  <si>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</si>
  <si>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</si>
  <si>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</si>
  <si>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</si>
  <si>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</si>
  <si>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</si>
  <si>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</si>
  <si>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</si>
  <si>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</si>
  <si>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</si>
  <si>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</si>
  <si>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</si>
  <si>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</si>
  <si>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</si>
  <si>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</si>
  <si>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</si>
  <si>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</si>
  <si>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</si>
  <si>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</si>
  <si>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</si>
  <si>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</si>
  <si>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</si>
  <si>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</si>
  <si>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</si>
  <si>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</si>
  <si>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</si>
  <si>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</si>
  <si>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</si>
  <si>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</si>
  <si>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</si>
  <si>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</si>
  <si>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</si>
  <si>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</si>
  <si>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</si>
  <si>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</si>
  <si>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</si>
  <si>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</si>
  <si>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</si>
  <si>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</si>
  <si>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</si>
  <si>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</si>
  <si>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</si>
  <si>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</si>
  <si>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</si>
  <si>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</si>
  <si>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</si>
  <si>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</si>
  <si>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</si>
  <si>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</si>
  <si>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</si>
  <si>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</si>
  <si>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</si>
  <si>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</si>
  <si>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</si>
  <si>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</si>
  <si>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</si>
  <si>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</si>
  <si>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</si>
  <si>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</si>
  <si>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</si>
  <si>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</si>
  <si>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</si>
  <si>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</si>
  <si>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</si>
  <si>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</si>
  <si>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</si>
  <si>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</si>
  <si>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</si>
  <si>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</si>
  <si>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</si>
  <si>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</si>
  <si>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</si>
  <si>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</si>
  <si>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</si>
  <si>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</si>
  <si>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</si>
  <si>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</si>
  <si>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</si>
  <si>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</si>
  <si>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</si>
  <si>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</si>
  <si>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</si>
  <si>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</si>
  <si>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</si>
  <si>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</si>
  <si>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</si>
  <si>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</si>
  <si>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</si>
  <si>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</si>
  <si>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</si>
  <si>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</si>
  <si>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</si>
  <si>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</si>
  <si>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</si>
  <si>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</si>
  <si>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</si>
  <si>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</si>
  <si>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</si>
  <si>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</si>
  <si>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</si>
  <si>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</si>
  <si>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</si>
  <si>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</si>
  <si>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</si>
  <si>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</si>
  <si>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</si>
  <si>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</si>
  <si>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</si>
  <si>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</si>
  <si>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</si>
  <si>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</si>
  <si>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</si>
  <si>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</si>
  <si>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</si>
  <si>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</si>
  <si>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</si>
  <si>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</si>
  <si>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</si>
  <si>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</si>
  <si>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</si>
  <si>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</si>
  <si>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</si>
  <si>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</si>
  <si>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</si>
  <si>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</si>
  <si>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</si>
  <si>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</si>
  <si>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</si>
  <si>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</si>
  <si>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</si>
  <si>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</si>
  <si>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</si>
  <si>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</si>
  <si>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</si>
  <si>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</si>
  <si>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</si>
  <si>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</si>
  <si>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</si>
  <si>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</si>
  <si>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</si>
  <si>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</si>
  <si>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</si>
  <si>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</si>
  <si>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</si>
  <si>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</si>
  <si>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</si>
  <si>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</si>
  <si>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</si>
  <si>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</si>
  <si>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</si>
  <si>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</si>
  <si>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</si>
  <si>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</si>
  <si>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</si>
  <si>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</si>
  <si>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</si>
  <si>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</si>
  <si>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</si>
  <si>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</si>
  <si>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</si>
  <si>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</si>
  <si>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</si>
  <si>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</si>
  <si>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</si>
  <si>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</si>
  <si>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</si>
  <si>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</si>
  <si>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</si>
  <si>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</si>
  <si>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</si>
  <si>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</si>
  <si>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</si>
  <si>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</si>
  <si>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</si>
  <si>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</si>
  <si>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</si>
  <si>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</si>
  <si>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</si>
  <si>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</si>
  <si>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</si>
  <si>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</si>
  <si>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</si>
  <si>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</si>
  <si>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</si>
  <si>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</si>
  <si>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</si>
  <si>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</si>
  <si>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</si>
  <si>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</si>
  <si>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</si>
  <si>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</si>
  <si>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</si>
  <si>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</si>
  <si>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</si>
  <si>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</si>
  <si>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</si>
  <si>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</si>
  <si>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</si>
  <si>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</si>
  <si>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</si>
  <si>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</si>
  <si>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</si>
  <si>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</si>
  <si>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</si>
  <si>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</si>
  <si>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</si>
  <si>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</si>
  <si>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</si>
  <si>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</si>
  <si>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</si>
  <si>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</si>
  <si>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</si>
  <si>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</si>
  <si>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</si>
  <si>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</si>
  <si>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</si>
  <si>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</si>
  <si>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</si>
  <si>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</si>
  <si>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</si>
  <si>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</si>
  <si>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</si>
  <si>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</si>
  <si>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</si>
  <si>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</si>
  <si>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</si>
  <si>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</si>
  <si>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</si>
  <si>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</si>
  <si>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</si>
  <si>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</si>
  <si>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</si>
  <si>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</si>
  <si>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</si>
  <si>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</si>
  <si>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</si>
  <si>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</si>
  <si>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</si>
  <si>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</si>
  <si>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</si>
  <si>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</si>
  <si>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</si>
  <si>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</si>
  <si>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</si>
  <si>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</si>
  <si>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</si>
  <si>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</si>
  <si>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</si>
  <si>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</si>
  <si>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</si>
  <si>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</si>
  <si>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</si>
  <si>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</si>
  <si>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</si>
  <si>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</si>
  <si>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</si>
  <si>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</si>
  <si>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</si>
  <si>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</si>
  <si>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</si>
  <si>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</si>
  <si>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</si>
  <si>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</si>
  <si>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</si>
  <si>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</si>
  <si>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</si>
  <si>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</si>
  <si>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</si>
  <si>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</si>
  <si>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</si>
  <si>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</si>
  <si>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</si>
  <si>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</si>
  <si>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</si>
  <si>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</si>
  <si>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</si>
  <si>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</si>
  <si>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</si>
  <si>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</si>
  <si>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</si>
  <si>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</si>
  <si>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</si>
  <si>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</si>
  <si>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</si>
  <si>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</si>
  <si>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</si>
  <si>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</si>
  <si>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</si>
  <si>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</si>
  <si>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</si>
  <si>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</si>
  <si>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</si>
  <si>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</si>
  <si>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</si>
  <si>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</si>
  <si>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</si>
  <si>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</si>
  <si>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</si>
  <si>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</si>
  <si>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</si>
  <si>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</si>
  <si>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</si>
  <si>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</si>
  <si>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</si>
  <si>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</si>
  <si>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</si>
  <si>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</si>
  <si>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</si>
  <si>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</si>
  <si>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</si>
  <si>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</si>
  <si>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</si>
  <si>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</si>
  <si>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</si>
  <si>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</si>
  <si>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</si>
  <si>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</si>
  <si>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</si>
  <si>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</si>
  <si>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</si>
  <si>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</si>
  <si>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</si>
  <si>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</si>
  <si>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</si>
  <si>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</si>
  <si>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</si>
  <si>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</si>
  <si>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</si>
  <si>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</si>
  <si>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</si>
  <si>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</si>
  <si>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</si>
  <si>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</si>
  <si>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</si>
  <si>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</si>
  <si>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</si>
  <si>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</si>
  <si>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</si>
  <si>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</si>
  <si>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</si>
  <si>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</si>
  <si>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</si>
  <si>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</si>
  <si>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</si>
  <si>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</si>
  <si>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</si>
  <si>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</si>
  <si>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</si>
  <si>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</si>
  <si>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</si>
  <si>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</si>
  <si>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</si>
  <si>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</si>
  <si>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</si>
  <si>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</si>
  <si>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</si>
  <si>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</si>
  <si>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</si>
  <si>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</si>
  <si>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</si>
  <si>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</si>
  <si>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</si>
  <si>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</si>
  <si>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</si>
  <si>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</si>
  <si>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</si>
  <si>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</si>
  <si>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</si>
  <si>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</si>
  <si>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</si>
  <si>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</si>
  <si>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</si>
  <si>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</si>
  <si>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</si>
  <si>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</si>
  <si>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</si>
  <si>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</si>
  <si>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</si>
  <si>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</si>
  <si>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</si>
  <si>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</si>
  <si>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</si>
  <si>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</si>
  <si>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</si>
  <si>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</si>
  <si>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</si>
  <si>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</si>
  <si>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</si>
  <si>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</si>
  <si>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</si>
  <si>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</si>
  <si>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</si>
  <si>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</si>
  <si>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</si>
  <si>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</si>
  <si>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</si>
  <si>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</si>
  <si>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</si>
  <si>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</si>
  <si>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</si>
  <si>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</si>
  <si>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</si>
  <si>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</si>
  <si>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</si>
  <si>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</si>
  <si>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</si>
  <si>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</si>
  <si>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</si>
  <si>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</si>
  <si>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</si>
  <si>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</si>
  <si>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</si>
  <si>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</si>
  <si>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</si>
  <si>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</si>
  <si>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</si>
  <si>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</si>
  <si>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</si>
  <si>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</si>
  <si>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</si>
  <si>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</si>
  <si>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</si>
  <si>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</si>
  <si>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</si>
  <si>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</si>
  <si>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</si>
  <si>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</si>
  <si>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</si>
  <si>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</si>
  <si>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</si>
  <si>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</si>
  <si>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</si>
  <si>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</si>
  <si>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</si>
  <si>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</si>
  <si>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</si>
  <si>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</si>
  <si>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</si>
  <si>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</si>
  <si>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</si>
  <si>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</si>
  <si>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</si>
  <si>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</si>
  <si>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</si>
  <si>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</si>
  <si>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</si>
  <si>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</si>
  <si>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</si>
  <si>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</si>
  <si>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</si>
  <si>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</si>
  <si>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</si>
  <si>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</si>
  <si>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</si>
  <si>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</si>
  <si>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</si>
  <si>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</si>
  <si>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</si>
  <si>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</si>
  <si>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</si>
  <si>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</si>
  <si>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</si>
  <si>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</si>
  <si>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</si>
  <si>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</si>
  <si>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</si>
  <si>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</si>
  <si>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</si>
  <si>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</si>
  <si>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</si>
  <si>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</si>
  <si>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</si>
  <si>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</si>
  <si>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</si>
  <si>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</si>
  <si>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</si>
  <si>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</si>
  <si>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</si>
  <si>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</si>
  <si>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</si>
  <si>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</si>
  <si>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</si>
  <si>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</si>
  <si>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</si>
  <si>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</si>
  <si>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</si>
  <si>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</si>
  <si>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</si>
  <si>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</si>
  <si>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</si>
  <si>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</si>
  <si>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</si>
  <si>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</si>
  <si>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</si>
  <si>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</si>
  <si>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</si>
  <si>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</si>
  <si>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</si>
  <si>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</si>
  <si>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</si>
  <si>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</si>
  <si>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</si>
  <si>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</si>
  <si>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</si>
  <si>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</si>
  <si>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</si>
  <si>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</si>
  <si>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</si>
  <si>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</si>
  <si>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</si>
  <si>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</si>
  <si>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</si>
  <si>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</si>
  <si>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</si>
  <si>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</si>
  <si>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</si>
  <si>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</si>
  <si>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</si>
  <si>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</si>
  <si>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</si>
  <si>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</si>
  <si>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</si>
  <si>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</si>
  <si>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</si>
  <si>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</si>
  <si>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</si>
  <si>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</si>
  <si>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</si>
  <si>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</si>
  <si>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</si>
  <si>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</si>
  <si>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</si>
  <si>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</si>
  <si>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</si>
  <si>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</si>
  <si>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</si>
  <si>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</si>
  <si>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</si>
  <si>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</si>
  <si>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</si>
  <si>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</si>
  <si>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</si>
  <si>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</si>
  <si>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</si>
  <si>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</si>
  <si>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</si>
  <si>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</si>
  <si>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</si>
  <si>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</si>
  <si>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</si>
  <si>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</si>
  <si>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</si>
  <si>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</si>
  <si>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</si>
  <si>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</si>
  <si>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</si>
  <si>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</si>
  <si>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</si>
  <si>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</si>
  <si>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</si>
  <si>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</si>
  <si>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</si>
  <si>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</si>
  <si>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</si>
  <si>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</si>
  <si>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</si>
  <si>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</si>
  <si>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</si>
  <si>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</si>
  <si>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</si>
  <si>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</si>
  <si>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</si>
  <si>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</si>
  <si>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</si>
  <si>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</si>
  <si>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</si>
  <si>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</si>
  <si>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</si>
  <si>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</si>
  <si>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</si>
  <si>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</si>
  <si>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</si>
  <si>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</si>
  <si>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</si>
  <si>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</si>
  <si>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</si>
  <si>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</si>
  <si>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</si>
  <si>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</si>
  <si>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</si>
  <si>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</si>
  <si>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</si>
  <si>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</si>
  <si>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</si>
  <si>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</si>
  <si>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</si>
  <si>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</si>
  <si>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</si>
  <si>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</si>
  <si>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</si>
  <si>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</si>
  <si>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</si>
  <si>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</si>
  <si>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</si>
  <si>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</si>
  <si>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</si>
  <si>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</si>
  <si>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</si>
  <si>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</si>
  <si>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</si>
  <si>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</si>
  <si>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</si>
  <si>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</si>
  <si>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</si>
  <si>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</si>
  <si>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</si>
  <si>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</si>
  <si>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</si>
  <si>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</si>
  <si>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</si>
  <si>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</si>
  <si>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</si>
  <si>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</si>
  <si>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</si>
  <si>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</si>
  <si>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</si>
  <si>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</si>
  <si>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</si>
  <si>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</si>
  <si>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</si>
  <si>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</si>
  <si>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</si>
  <si>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</si>
  <si>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</si>
  <si>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</si>
  <si>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</si>
  <si>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</si>
  <si>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</si>
  <si>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</si>
  <si>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</si>
  <si>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</si>
  <si>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</si>
  <si>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</si>
  <si>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</si>
  <si>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</si>
  <si>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</si>
  <si>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</si>
  <si>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</si>
  <si>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</si>
  <si>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</si>
  <si>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</si>
  <si>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</si>
  <si>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</si>
  <si>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</si>
  <si>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</si>
  <si>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</si>
  <si>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</si>
  <si>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</si>
  <si>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</si>
  <si>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</si>
  <si>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</si>
  <si>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</si>
  <si>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</si>
  <si>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</si>
  <si>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</si>
  <si>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</si>
  <si>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</si>
  <si>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</si>
  <si>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</si>
  <si>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</si>
  <si>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</si>
  <si>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</si>
  <si>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</si>
  <si>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</si>
  <si>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</si>
  <si>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</si>
  <si>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</si>
  <si>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</si>
  <si>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</si>
  <si>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</si>
  <si>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</si>
  <si>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</si>
  <si>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</si>
  <si>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</si>
  <si>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</si>
  <si>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</si>
  <si>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</si>
  <si>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</si>
  <si>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</si>
  <si>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</si>
  <si>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</si>
  <si>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</si>
  <si>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</si>
  <si>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</si>
  <si>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</si>
  <si>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</si>
  <si>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</si>
  <si>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</si>
  <si>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</si>
  <si>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</si>
  <si>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</si>
  <si>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</si>
  <si>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</si>
  <si>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</si>
  <si>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</si>
  <si>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</si>
  <si>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</si>
  <si>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</si>
  <si>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</si>
  <si>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</si>
  <si>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</si>
  <si>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</si>
  <si>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</si>
  <si>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</si>
  <si>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</si>
  <si>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</si>
  <si>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</si>
  <si>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</si>
  <si>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</si>
  <si>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</si>
  <si>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</si>
  <si>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</si>
  <si>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</si>
  <si>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</si>
  <si>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</si>
  <si>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</si>
  <si>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</si>
  <si>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</si>
  <si>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</si>
  <si>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</si>
  <si>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</si>
  <si>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</si>
  <si>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</si>
  <si>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</si>
  <si>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</si>
  <si>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</si>
  <si>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</si>
  <si>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</si>
  <si>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</si>
  <si>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</si>
  <si>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</si>
  <si>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</si>
  <si>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</si>
  <si>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</si>
  <si>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</si>
  <si>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</si>
  <si>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</si>
  <si>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</si>
  <si>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</si>
  <si>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</si>
  <si>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</si>
  <si>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</si>
  <si>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</si>
  <si>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</si>
  <si>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</si>
  <si>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</si>
  <si>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</si>
  <si>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</si>
  <si>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</si>
  <si>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</si>
  <si>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</si>
  <si>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</si>
  <si>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</si>
  <si>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</si>
  <si>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</si>
  <si>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</si>
  <si>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</si>
  <si>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</si>
  <si>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</si>
  <si>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</si>
  <si>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</si>
  <si>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</si>
  <si>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</si>
  <si>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</si>
  <si>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</si>
  <si>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</si>
  <si>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</si>
  <si>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</si>
  <si>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</si>
  <si>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</si>
  <si>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</si>
  <si>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</si>
  <si>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</si>
  <si>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</si>
  <si>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</si>
  <si>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</si>
  <si>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</si>
  <si>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</si>
  <si>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</si>
  <si>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</si>
  <si>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</si>
  <si>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</si>
  <si>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</si>
  <si>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</si>
  <si>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</si>
  <si>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</si>
  <si>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</si>
  <si>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</si>
  <si>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</si>
  <si>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</si>
  <si>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</si>
  <si>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</si>
  <si>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</si>
  <si>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</si>
  <si>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</si>
  <si>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</si>
  <si>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</si>
  <si>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</si>
  <si>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</si>
  <si>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</si>
  <si>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</si>
  <si>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</si>
  <si>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</si>
  <si>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</si>
  <si>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</si>
  <si>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</si>
  <si>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</si>
  <si>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</si>
  <si>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</si>
  <si>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</si>
  <si>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</si>
  <si>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</si>
  <si>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</si>
  <si>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</si>
  <si>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</si>
  <si>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</si>
  <si>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</si>
  <si>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</si>
  <si>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</si>
  <si>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</si>
  <si>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</si>
  <si>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</si>
  <si>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</si>
  <si>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</si>
  <si>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</si>
  <si>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</si>
  <si>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</si>
  <si>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</si>
  <si>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</si>
  <si>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</si>
  <si>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</si>
  <si>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</si>
  <si>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</si>
  <si>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</si>
  <si>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</si>
  <si>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</si>
  <si>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</si>
  <si>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</si>
  <si>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</si>
  <si>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</si>
  <si>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</si>
  <si>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</si>
  <si>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</si>
  <si>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</si>
  <si>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</si>
  <si>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</si>
  <si>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</si>
  <si>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</si>
  <si>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</si>
  <si>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</si>
  <si>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</si>
  <si>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</si>
  <si>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</si>
  <si>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</si>
  <si>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</si>
  <si>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</si>
  <si>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</si>
  <si>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</si>
  <si>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</si>
  <si>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</si>
  <si>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</si>
  <si>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</si>
  <si>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</si>
  <si>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</si>
  <si>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</si>
  <si>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</si>
  <si>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</si>
  <si>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</si>
  <si>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</si>
  <si>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</si>
  <si>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</si>
  <si>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</si>
  <si>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</si>
  <si>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</si>
  <si>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</si>
  <si>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</si>
  <si>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</si>
  <si>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</si>
  <si>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</si>
  <si>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</si>
  <si>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</si>
  <si>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</si>
  <si>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</si>
  <si>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</si>
  <si>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</si>
  <si>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</si>
  <si>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</si>
  <si>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</si>
  <si>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</si>
  <si>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</si>
  <si>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</si>
  <si>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</si>
  <si>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</si>
  <si>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</si>
  <si>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</si>
  <si>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</si>
  <si>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</si>
  <si>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</si>
  <si>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</si>
  <si>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</si>
  <si>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</si>
  <si>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</si>
  <si>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</si>
  <si>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</si>
  <si>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</si>
  <si>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</si>
  <si>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</si>
  <si>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</si>
  <si>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</si>
  <si>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</si>
  <si>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</si>
  <si>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</si>
  <si>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</si>
  <si>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</si>
  <si>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</si>
  <si>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</si>
  <si>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</si>
  <si>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</si>
  <si>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</si>
  <si>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</si>
  <si>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</si>
  <si>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</si>
  <si>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</si>
  <si>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</si>
  <si>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</si>
  <si>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</si>
  <si>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</si>
  <si>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</si>
  <si>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</si>
  <si>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</si>
  <si>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</si>
  <si>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</si>
  <si>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</si>
  <si>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</si>
  <si>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</si>
  <si>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</si>
  <si>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</si>
  <si>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</si>
  <si>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</si>
  <si>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</si>
  <si>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</si>
  <si>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</si>
  <si>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</si>
  <si>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</si>
  <si>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</si>
  <si>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</si>
  <si>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</si>
  <si>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</si>
  <si>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</si>
  <si>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</si>
  <si>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</si>
  <si>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</si>
  <si>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</si>
  <si>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</si>
  <si>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</si>
  <si>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</si>
  <si>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</si>
  <si>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</si>
  <si>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</si>
  <si>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</si>
  <si>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</si>
  <si>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</si>
  <si>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</si>
  <si>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</si>
  <si>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</si>
  <si>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</si>
  <si>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</si>
  <si>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</si>
  <si>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</si>
  <si>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</si>
  <si>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</si>
  <si>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</si>
  <si>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</si>
  <si>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</si>
  <si>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</si>
  <si>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</si>
  <si>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</si>
  <si>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</si>
  <si>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</si>
  <si>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</si>
  <si>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</si>
  <si>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</si>
  <si>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</si>
  <si>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</si>
  <si>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</si>
  <si>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</si>
  <si>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</si>
  <si>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</si>
  <si>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</si>
  <si>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</si>
  <si>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</si>
  <si>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</si>
  <si>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</si>
  <si>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</si>
  <si>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</si>
  <si>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</si>
  <si>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</si>
  <si>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</si>
  <si>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</si>
  <si>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</si>
  <si>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</si>
  <si>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</si>
  <si>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</si>
  <si>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</si>
  <si>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</si>
  <si>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</si>
  <si>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</si>
  <si>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</si>
  <si>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</si>
  <si>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</si>
  <si>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</si>
  <si>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</si>
  <si>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</si>
  <si>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</si>
  <si>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</si>
  <si>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</si>
  <si>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</si>
  <si>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</si>
  <si>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</si>
  <si>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</si>
  <si>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</si>
  <si>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</si>
  <si>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</si>
  <si>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</si>
  <si>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</si>
  <si>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</si>
  <si>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</si>
  <si>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</si>
  <si>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</si>
  <si>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</si>
  <si>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</si>
  <si>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</si>
  <si>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</si>
  <si>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</si>
  <si>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</si>
  <si>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</si>
  <si>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</si>
  <si>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</si>
  <si>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</si>
  <si>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</si>
  <si>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</si>
  <si>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</si>
  <si>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</si>
  <si>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</si>
  <si>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</si>
  <si>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</si>
  <si>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</si>
  <si>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</si>
  <si>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</si>
  <si>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</si>
  <si>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</si>
  <si>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</si>
  <si>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</si>
  <si>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</si>
  <si>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</si>
  <si>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</si>
  <si>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</si>
  <si>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</si>
  <si>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</si>
  <si>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</si>
  <si>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</si>
  <si>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</si>
  <si>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</si>
  <si>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</si>
  <si>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</si>
  <si>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</si>
  <si>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</si>
  <si>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</si>
  <si>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</si>
  <si>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</si>
  <si>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</si>
  <si>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</si>
  <si>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</si>
  <si>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</si>
  <si>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</si>
  <si>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</si>
  <si>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</si>
  <si>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</si>
  <si>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</si>
  <si>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</si>
  <si>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</si>
  <si>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</si>
  <si>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</si>
  <si>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</si>
  <si>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</si>
  <si>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</si>
  <si>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</si>
  <si>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</si>
  <si>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</si>
  <si>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</si>
  <si>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</si>
  <si>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</si>
  <si>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</si>
  <si>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</si>
  <si>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</si>
  <si>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</si>
  <si>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</si>
  <si>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</si>
  <si>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</si>
  <si>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</si>
  <si>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</si>
  <si>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</si>
  <si>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</si>
  <si>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</si>
  <si>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</si>
  <si>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</si>
  <si>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</si>
  <si>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</si>
  <si>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</si>
  <si>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</si>
  <si>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</si>
  <si>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</si>
  <si>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</si>
  <si>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</si>
  <si>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</si>
  <si>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</si>
  <si>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</si>
  <si>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</si>
  <si>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</si>
  <si>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</si>
  <si>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</si>
  <si>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</si>
  <si>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</si>
  <si>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</si>
  <si>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</si>
  <si>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</si>
  <si>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</si>
  <si>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</si>
  <si>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</si>
  <si>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</si>
  <si>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</si>
  <si>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</si>
  <si>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</si>
  <si>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</si>
  <si>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</si>
  <si>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</si>
  <si>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</si>
  <si>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</si>
  <si>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</si>
  <si>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</si>
  <si>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</si>
  <si>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</si>
  <si>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</si>
  <si>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</si>
  <si>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</si>
  <si>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</si>
  <si>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</si>
  <si>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</si>
  <si>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</si>
  <si>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</si>
  <si>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</si>
  <si>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</si>
  <si>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</si>
  <si>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</si>
  <si>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</si>
  <si>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</si>
  <si>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</si>
  <si>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</si>
  <si>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</si>
  <si>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</si>
  <si>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</si>
  <si>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</si>
  <si>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</si>
  <si>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</si>
  <si>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</si>
  <si>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</si>
  <si>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</si>
  <si>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</si>
  <si>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</si>
  <si>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</si>
  <si>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</si>
  <si>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</si>
  <si>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</si>
  <si>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</si>
  <si>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</si>
  <si>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</si>
  <si>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</si>
  <si>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</si>
  <si>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</si>
  <si>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</si>
  <si>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</si>
  <si>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</si>
  <si>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</si>
  <si>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</si>
  <si>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</si>
  <si>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</si>
  <si>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</si>
  <si>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</si>
  <si>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</si>
  <si>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</si>
  <si>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</si>
  <si>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</si>
  <si>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</si>
  <si>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</si>
  <si>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</si>
  <si>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</si>
  <si>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</si>
  <si>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</si>
  <si>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</si>
  <si>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</si>
  <si>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</si>
  <si>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</si>
  <si>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</si>
  <si>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</si>
  <si>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</si>
  <si>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</si>
  <si>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</si>
  <si>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</si>
  <si>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</si>
  <si>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</si>
  <si>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</si>
  <si>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</si>
  <si>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</si>
  <si>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</si>
  <si>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</si>
  <si>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</si>
  <si>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</si>
  <si>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</si>
  <si>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</si>
  <si>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</si>
  <si>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</si>
  <si>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</si>
  <si>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</si>
  <si>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</si>
  <si>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</si>
  <si>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</si>
  <si>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</si>
  <si>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</si>
  <si>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</si>
  <si>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</si>
  <si>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</si>
  <si>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</si>
  <si>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</si>
  <si>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</si>
  <si>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</si>
  <si>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</si>
  <si>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</si>
  <si>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</si>
  <si>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</si>
  <si>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</si>
  <si>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</si>
  <si>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</si>
  <si>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</si>
  <si>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</si>
  <si>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</si>
  <si>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</si>
  <si>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</si>
  <si>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</si>
  <si>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</si>
  <si>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</si>
  <si>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</si>
  <si>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</si>
  <si>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</si>
  <si>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</si>
  <si>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</si>
  <si>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</si>
  <si>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</si>
  <si>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</si>
  <si>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</si>
  <si>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</si>
  <si>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</si>
  <si>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</si>
  <si>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</si>
  <si>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</si>
  <si>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</si>
  <si>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</si>
  <si>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</si>
  <si>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</si>
  <si>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</si>
  <si>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</si>
  <si>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</si>
  <si>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</si>
  <si>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</si>
  <si>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</si>
  <si>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</si>
  <si>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</si>
  <si>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</si>
  <si>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</si>
  <si>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</si>
  <si>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</si>
  <si>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</si>
  <si>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</si>
  <si>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</si>
  <si>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</si>
  <si>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</si>
  <si>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</si>
  <si>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</si>
  <si>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</si>
  <si>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</si>
  <si>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</si>
  <si>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</si>
  <si>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</si>
  <si>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</si>
  <si>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</si>
  <si>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</si>
  <si>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</si>
  <si>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</si>
  <si>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</si>
  <si>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</si>
  <si>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</si>
  <si>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</si>
  <si>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</si>
  <si>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</si>
  <si>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</si>
  <si>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</si>
  <si>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</si>
  <si>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</si>
  <si>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</si>
  <si>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</si>
  <si>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</si>
  <si>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</si>
  <si>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</si>
  <si>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</si>
  <si>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</si>
  <si>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</si>
  <si>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</si>
  <si>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</si>
  <si>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</si>
  <si>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</si>
  <si>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</si>
  <si>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</si>
  <si>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</si>
  <si>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</si>
  <si>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</si>
  <si>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</si>
  <si>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</si>
  <si>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</si>
  <si>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</si>
  <si>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</si>
  <si>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</si>
  <si>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</si>
  <si>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</si>
  <si>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</si>
  <si>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</si>
  <si>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</si>
  <si>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</si>
  <si>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</si>
  <si>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</si>
  <si>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</si>
  <si>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</si>
  <si>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</si>
  <si>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</si>
  <si>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</si>
  <si>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</si>
  <si>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</si>
  <si>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</si>
  <si>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</si>
  <si>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</si>
  <si>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</si>
  <si>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</si>
  <si>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</si>
  <si>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</si>
  <si>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</si>
  <si>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</si>
  <si>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</si>
  <si>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</si>
  <si>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</si>
  <si>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</si>
  <si>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</si>
  <si>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</si>
  <si>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</si>
  <si>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</si>
  <si>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</si>
  <si>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</si>
  <si>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</si>
  <si>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</si>
  <si>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</si>
  <si>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</si>
  <si>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</si>
  <si>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</si>
  <si>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</si>
  <si>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</si>
  <si>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</si>
  <si>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</si>
  <si>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</si>
  <si>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</si>
  <si>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</si>
  <si>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</si>
  <si>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</si>
  <si>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</si>
  <si>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</si>
  <si>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</si>
  <si>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</si>
  <si>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</si>
  <si>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</si>
  <si>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</si>
  <si>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</si>
  <si>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</si>
  <si>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</si>
  <si>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</si>
  <si>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</si>
  <si>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</si>
  <si>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</si>
  <si>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</si>
  <si>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</si>
  <si>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</si>
  <si>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</si>
  <si>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</si>
  <si>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</si>
  <si>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</si>
  <si>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</si>
  <si>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</si>
  <si>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</si>
  <si>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</si>
  <si>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</si>
  <si>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</si>
  <si>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</si>
  <si>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</si>
  <si>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</si>
  <si>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</si>
  <si>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</si>
  <si>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</si>
  <si>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</si>
  <si>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</si>
  <si>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</si>
  <si>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</si>
  <si>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</si>
  <si>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</si>
  <si>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</si>
  <si>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</si>
  <si>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</si>
  <si>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</si>
  <si>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</si>
  <si>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</si>
  <si>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</si>
  <si>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</si>
  <si>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</si>
  <si>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</si>
  <si>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</si>
  <si>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</si>
  <si>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</si>
  <si>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</si>
  <si>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</si>
  <si>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</si>
  <si>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</si>
  <si>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</si>
  <si>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</si>
  <si>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</si>
  <si>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</si>
  <si>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</si>
  <si>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</si>
  <si>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</si>
  <si>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</si>
  <si>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</si>
  <si>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</si>
  <si>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</si>
  <si>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</si>
  <si>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</si>
  <si>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</si>
  <si>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</si>
  <si>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</si>
  <si>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</si>
  <si>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</si>
  <si>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</si>
  <si>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</si>
  <si>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</si>
  <si>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</si>
  <si>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</si>
  <si>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</si>
  <si>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</si>
  <si>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</si>
  <si>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</si>
  <si>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</si>
  <si>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</si>
  <si>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</si>
  <si>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</si>
  <si>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</si>
  <si>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</si>
  <si>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</si>
  <si>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</si>
  <si>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</si>
  <si>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</si>
  <si>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</si>
  <si>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</si>
  <si>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</si>
  <si>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</si>
  <si>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</si>
  <si>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</si>
  <si>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</si>
  <si>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</si>
  <si>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</si>
  <si>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</si>
  <si>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</si>
  <si>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</si>
  <si>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</si>
  <si>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</si>
  <si>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</si>
  <si>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</si>
  <si>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</si>
  <si>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</si>
  <si>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</si>
  <si>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</si>
  <si>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</si>
  <si>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</si>
  <si>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</si>
  <si>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</si>
  <si>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</si>
  <si>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</si>
  <si>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</si>
  <si>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</si>
  <si>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</si>
  <si>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</si>
  <si>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</si>
  <si>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</si>
  <si>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</si>
  <si>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</si>
  <si>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</si>
  <si>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</si>
  <si>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</si>
  <si>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</si>
  <si>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</si>
  <si>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</si>
  <si>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</si>
  <si>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</si>
  <si>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</si>
  <si>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</si>
  <si>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</si>
  <si>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</si>
  <si>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</si>
  <si>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</si>
  <si>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</si>
  <si>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</si>
  <si>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</si>
  <si>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</si>
  <si>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</si>
  <si>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</si>
  <si>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</si>
  <si>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</si>
  <si>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</si>
  <si>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</si>
  <si>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</si>
  <si>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</si>
  <si>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</si>
  <si>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</si>
  <si>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</si>
  <si>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</si>
  <si>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</si>
  <si>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</si>
  <si>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</si>
  <si>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</si>
  <si>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</si>
  <si>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</si>
  <si>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</si>
  <si>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</si>
  <si>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</si>
  <si>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</si>
  <si>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</si>
  <si>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</si>
  <si>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</si>
  <si>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</si>
  <si>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</si>
  <si>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</si>
  <si>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</si>
  <si>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</si>
  <si>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</si>
  <si>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</si>
  <si>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</si>
  <si>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</si>
  <si>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</si>
  <si>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</si>
  <si>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</si>
  <si>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</si>
  <si>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</si>
  <si>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</si>
  <si>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</si>
  <si>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</si>
  <si>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</si>
  <si>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</si>
  <si>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</si>
  <si>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</si>
  <si>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</si>
  <si>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</si>
  <si>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</si>
  <si>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</si>
  <si>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</si>
  <si>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</si>
  <si>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</si>
  <si>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</si>
  <si>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</si>
  <si>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</si>
  <si>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</si>
  <si>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</si>
  <si>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</si>
  <si>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</si>
  <si>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</si>
  <si>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</si>
  <si>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</si>
  <si>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</si>
  <si>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</si>
  <si>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</si>
  <si>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</si>
  <si>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</si>
  <si>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</si>
  <si>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</si>
  <si>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</si>
  <si>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</si>
  <si>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</si>
  <si>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</si>
  <si>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</si>
  <si>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</si>
  <si>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</si>
  <si>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</si>
  <si>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</si>
  <si>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</si>
  <si>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</si>
  <si>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</si>
  <si>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</si>
  <si>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</si>
  <si>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</si>
  <si>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</si>
  <si>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</si>
  <si>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</si>
  <si>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</si>
  <si>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</si>
  <si>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</si>
  <si>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</si>
  <si>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</si>
  <si>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</si>
  <si>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</si>
  <si>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</si>
  <si>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</si>
  <si>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</si>
  <si>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</si>
  <si>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</si>
  <si>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</si>
  <si>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</si>
  <si>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</si>
  <si>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</si>
  <si>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</si>
  <si>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</si>
  <si>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</si>
  <si>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</si>
  <si>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</si>
  <si>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</si>
  <si>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</si>
  <si>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</si>
  <si>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</si>
  <si>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</si>
  <si>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</si>
  <si>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</si>
  <si>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</si>
  <si>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</si>
  <si>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</si>
  <si>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</si>
  <si>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</si>
  <si>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</si>
  <si>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</si>
  <si>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</si>
  <si>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</si>
  <si>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</si>
  <si>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</si>
  <si>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</si>
  <si>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</si>
  <si>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</si>
  <si>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</si>
  <si>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</si>
  <si>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</si>
  <si>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</si>
  <si>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</si>
  <si>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</si>
  <si>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</si>
  <si>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</si>
  <si>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</si>
  <si>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</si>
  <si>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</si>
  <si>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</si>
  <si>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</si>
  <si>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</si>
  <si>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</si>
  <si>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</si>
  <si>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</si>
  <si>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</si>
  <si>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</si>
  <si>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</si>
  <si>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</si>
  <si>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</si>
  <si>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</si>
  <si>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</si>
  <si>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</si>
  <si>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</si>
  <si>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</si>
  <si>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</si>
  <si>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</si>
  <si>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</si>
  <si>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</si>
  <si>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</si>
  <si>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</si>
  <si>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</si>
  <si>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</si>
  <si>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</si>
  <si>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</si>
  <si>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</si>
  <si>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</si>
  <si>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</si>
  <si>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</si>
  <si>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</si>
  <si>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</si>
  <si>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</si>
  <si>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</si>
  <si>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</si>
  <si>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</si>
  <si>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</si>
  <si>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</si>
  <si>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</si>
  <si>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</si>
  <si>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</si>
  <si>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</si>
  <si>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</si>
  <si>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</si>
  <si>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</si>
  <si>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</si>
  <si>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</si>
  <si>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</si>
  <si>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</si>
  <si>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</si>
  <si>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</si>
  <si>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</si>
  <si>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</si>
  <si>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</si>
  <si>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</si>
  <si>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</si>
  <si>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</si>
  <si>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</si>
  <si>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</si>
  <si>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</si>
  <si>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</si>
  <si>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</si>
  <si>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</si>
  <si>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</si>
  <si>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</si>
  <si>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</si>
  <si>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</si>
  <si>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</si>
  <si>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</si>
  <si>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</si>
  <si>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</si>
  <si>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</si>
  <si>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</si>
  <si>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</si>
  <si>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</si>
  <si>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</si>
  <si>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</si>
  <si>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</si>
  <si>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</si>
  <si>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</si>
  <si>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</si>
  <si>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</si>
  <si>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</si>
  <si>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</si>
  <si>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</si>
  <si>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</si>
  <si>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</si>
  <si>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</si>
  <si>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</si>
  <si>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</si>
  <si>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</si>
  <si>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</si>
  <si>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</si>
  <si>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</si>
  <si>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</si>
  <si>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</si>
  <si>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</si>
  <si>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</si>
  <si>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</si>
  <si>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</si>
  <si>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</si>
  <si>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</si>
  <si>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</si>
  <si>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</si>
  <si>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</si>
  <si>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</si>
  <si>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</si>
  <si>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</si>
  <si>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</si>
  <si>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</si>
  <si>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</si>
  <si>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</si>
  <si>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</si>
  <si>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</si>
  <si>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</si>
  <si>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</si>
  <si>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</si>
  <si>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</si>
  <si>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</si>
  <si>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</si>
  <si>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</si>
  <si>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</si>
  <si>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</si>
  <si>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</si>
  <si>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</si>
  <si>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</si>
  <si>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</si>
  <si>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</si>
  <si>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</si>
  <si>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</si>
  <si>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</si>
  <si>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</si>
  <si>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</si>
  <si>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</si>
  <si>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</si>
  <si>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</si>
  <si>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</si>
  <si>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</si>
  <si>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</si>
  <si>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</si>
  <si>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</si>
  <si>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</si>
  <si>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</si>
  <si>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</si>
  <si>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</si>
  <si>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</si>
  <si>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</si>
  <si>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</si>
  <si>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</si>
  <si>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</si>
  <si>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</si>
  <si>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</si>
  <si>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</si>
  <si>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</si>
  <si>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</si>
  <si>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</si>
  <si>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</si>
  <si>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</si>
  <si>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</si>
  <si>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</si>
  <si>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</si>
  <si>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</si>
  <si>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</si>
  <si>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</si>
  <si>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</si>
  <si>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</si>
  <si>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</si>
  <si>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</si>
  <si>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</si>
  <si>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</si>
  <si>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</si>
  <si>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</si>
  <si>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</si>
  <si>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</si>
  <si>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</si>
  <si>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</si>
  <si>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</si>
  <si>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</si>
  <si>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</si>
  <si>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</si>
  <si>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</si>
  <si>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</si>
  <si>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</si>
  <si>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</si>
  <si>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</si>
  <si>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</si>
  <si>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</si>
  <si>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</si>
  <si>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</si>
  <si>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</si>
  <si>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</si>
  <si>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</si>
  <si>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</si>
  <si>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</si>
  <si>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</si>
  <si>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</si>
  <si>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</si>
  <si>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</si>
  <si>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</si>
  <si>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</si>
  <si>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</si>
  <si>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</si>
  <si>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</si>
  <si>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</si>
  <si>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</si>
  <si>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</si>
  <si>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</si>
  <si>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</si>
  <si>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</si>
  <si>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</si>
  <si>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</si>
  <si>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</si>
  <si>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</si>
  <si>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</si>
  <si>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</si>
  <si>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</si>
  <si>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</si>
  <si>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</si>
  <si>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</si>
  <si>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</si>
  <si>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</si>
  <si>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</si>
  <si>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</si>
  <si>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</si>
  <si>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</si>
  <si>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</si>
  <si>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</si>
  <si>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</si>
  <si>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</si>
  <si>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</si>
  <si>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</si>
  <si>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</si>
  <si>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</si>
  <si>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</si>
  <si>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</si>
  <si>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</si>
  <si>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</si>
  <si>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</si>
  <si>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</si>
  <si>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</si>
  <si>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</si>
  <si>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</si>
  <si>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</si>
  <si>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</si>
  <si>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</si>
  <si>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</si>
  <si>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</si>
  <si>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</si>
  <si>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</si>
  <si>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</si>
  <si>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</si>
  <si>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</si>
  <si>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</si>
  <si>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</si>
  <si>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</si>
  <si>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</si>
  <si>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</si>
  <si>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</si>
  <si>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</si>
  <si>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</si>
  <si>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</si>
  <si>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</si>
  <si>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</si>
  <si>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</si>
  <si>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</si>
  <si>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</si>
  <si>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</si>
  <si>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</si>
  <si>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</si>
  <si>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</si>
  <si>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</si>
  <si>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</si>
  <si>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</si>
  <si>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</si>
  <si>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</si>
  <si>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</si>
  <si>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</si>
  <si>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</si>
  <si>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</si>
  <si>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</si>
  <si>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</si>
  <si>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</si>
  <si>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</si>
  <si>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</si>
  <si>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</si>
  <si>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</si>
  <si>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</si>
  <si>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</si>
  <si>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</si>
  <si>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</si>
  <si>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</si>
  <si>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</si>
  <si>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</si>
  <si>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</si>
  <si>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</si>
  <si>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</si>
  <si>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</si>
  <si>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</si>
  <si>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</si>
  <si>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</si>
  <si>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</si>
  <si>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</si>
  <si>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</si>
  <si>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</si>
  <si>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</si>
  <si>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</si>
  <si>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</si>
  <si>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</si>
  <si>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</si>
  <si>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</si>
  <si>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</si>
  <si>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</si>
  <si>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</si>
  <si>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</si>
  <si>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</si>
  <si>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</si>
  <si>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</si>
  <si>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</si>
  <si>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</si>
  <si>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</si>
  <si>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</si>
  <si>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</si>
  <si>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</si>
  <si>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</si>
  <si>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</si>
  <si>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</si>
  <si>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</si>
  <si>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</si>
  <si>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</si>
  <si>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</si>
  <si>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</si>
  <si>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</si>
  <si>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</si>
  <si>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</si>
  <si>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</si>
  <si>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</si>
  <si>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</si>
  <si>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</si>
  <si>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</si>
  <si>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</si>
  <si>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</si>
  <si>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</si>
  <si>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</si>
  <si>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</si>
  <si>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</si>
  <si>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</si>
  <si>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</si>
  <si>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</si>
  <si>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</si>
  <si>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</si>
  <si>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</si>
  <si>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</si>
  <si>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</si>
  <si>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</si>
  <si>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</si>
  <si>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</si>
  <si>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</si>
  <si>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</si>
  <si>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</si>
  <si>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</si>
  <si>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</si>
  <si>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</si>
  <si>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</si>
  <si>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</si>
  <si>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</si>
  <si>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</si>
  <si>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</si>
  <si>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</si>
  <si>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</si>
  <si>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</si>
  <si>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</si>
  <si>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</si>
  <si>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</si>
  <si>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</si>
  <si>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</si>
  <si>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</si>
  <si>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</si>
  <si>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</si>
  <si>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</si>
  <si>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</si>
  <si>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</si>
  <si>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</si>
  <si>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</si>
  <si>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</si>
  <si>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</si>
  <si>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</si>
  <si>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</si>
  <si>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</si>
  <si>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</si>
  <si>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</si>
  <si>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</si>
  <si>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</si>
  <si>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</si>
  <si>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</si>
  <si>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</si>
  <si>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</si>
  <si>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</si>
  <si>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</si>
  <si>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</si>
  <si>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</si>
  <si>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</si>
  <si>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</si>
  <si>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</si>
  <si>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</si>
  <si>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</si>
  <si>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</si>
  <si>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</si>
  <si>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</si>
  <si>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</si>
  <si>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</si>
  <si>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</si>
  <si>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</si>
  <si>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</si>
  <si>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</si>
  <si>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</si>
  <si>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</si>
  <si>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</si>
  <si>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</si>
  <si>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</si>
  <si>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</si>
  <si>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</si>
  <si>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</si>
  <si>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</si>
  <si>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</si>
  <si>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</si>
  <si>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</si>
  <si>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</si>
  <si>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</si>
  <si>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</si>
  <si>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</si>
  <si>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</si>
  <si>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</si>
  <si>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</si>
  <si>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</si>
  <si>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</si>
  <si>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</si>
  <si>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</si>
  <si>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</si>
  <si>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</si>
  <si>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</si>
  <si>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</si>
  <si>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</si>
  <si>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</si>
  <si>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</si>
  <si>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</si>
  <si>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</si>
  <si>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</si>
  <si>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</si>
  <si>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</si>
  <si>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</si>
  <si>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</si>
  <si>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</si>
  <si>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</si>
  <si>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</si>
  <si>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</si>
  <si>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</si>
  <si>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</si>
  <si>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</si>
  <si>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</si>
  <si>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</si>
  <si>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</si>
  <si>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</si>
  <si>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</si>
  <si>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</si>
  <si>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</si>
  <si>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</si>
  <si>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</si>
  <si>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</si>
  <si>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</si>
  <si>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</si>
  <si>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</si>
  <si>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</si>
  <si>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</si>
  <si>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</si>
  <si>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</si>
  <si>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</si>
  <si>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</si>
  <si>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</si>
  <si>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</si>
  <si>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</si>
  <si>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</si>
  <si>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</si>
  <si>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</si>
  <si>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</si>
  <si>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</si>
  <si>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</si>
  <si>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</si>
  <si>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</si>
  <si>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</si>
  <si>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</si>
  <si>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</si>
  <si>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</si>
  <si>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</si>
  <si>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</si>
  <si>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</si>
  <si>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</si>
  <si>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</si>
  <si>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</si>
  <si>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</si>
  <si>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</si>
  <si>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</si>
  <si>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</si>
  <si>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</si>
  <si>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</si>
  <si>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</si>
  <si>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</si>
  <si>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</si>
  <si>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</si>
  <si>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</si>
  <si>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</si>
  <si>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</si>
  <si>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</si>
  <si>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</si>
  <si>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</si>
  <si>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</si>
  <si>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</si>
  <si>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</si>
  <si>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</si>
  <si>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</si>
  <si>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</si>
  <si>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</si>
  <si>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</si>
  <si>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</si>
  <si>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</si>
  <si>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</si>
  <si>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</si>
  <si>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</si>
  <si>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</si>
  <si>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</si>
  <si>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</si>
  <si>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</si>
  <si>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</si>
  <si>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</si>
  <si>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</si>
  <si>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</si>
  <si>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</si>
  <si>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</si>
  <si>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</si>
  <si>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</si>
  <si>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</si>
  <si>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</si>
  <si>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</si>
  <si>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</si>
  <si>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</si>
  <si>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</si>
  <si>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</si>
  <si>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</si>
  <si>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</si>
  <si>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</si>
  <si>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</si>
  <si>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</si>
  <si>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</si>
  <si>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</si>
  <si>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</si>
  <si>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</si>
  <si>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</si>
  <si>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</si>
  <si>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</si>
  <si>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</si>
  <si>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</si>
  <si>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</si>
  <si>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</si>
  <si>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</si>
  <si>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</si>
  <si>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</si>
  <si>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</si>
  <si>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</si>
  <si>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</si>
  <si>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</si>
  <si>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</si>
  <si>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</si>
  <si>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</si>
  <si>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</si>
  <si>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</si>
  <si>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</si>
  <si>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</si>
  <si>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</si>
  <si>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</si>
  <si>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</si>
  <si>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</si>
  <si>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</si>
  <si>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</si>
  <si>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</si>
  <si>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</si>
  <si>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</si>
  <si>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</si>
  <si>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</si>
  <si>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</si>
  <si>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</si>
  <si>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</si>
  <si>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</si>
  <si>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</si>
  <si>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</si>
  <si>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</si>
  <si>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</si>
  <si>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</si>
  <si>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</si>
  <si>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</si>
  <si>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</si>
  <si>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</si>
  <si>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</si>
  <si>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</si>
  <si>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</si>
  <si>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</si>
  <si>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</si>
  <si>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</si>
  <si>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</si>
  <si>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</si>
  <si>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</si>
  <si>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</si>
  <si>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</si>
  <si>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</si>
  <si>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</si>
  <si>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</si>
  <si>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</si>
  <si>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</si>
  <si>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</si>
  <si>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</si>
  <si>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</si>
  <si>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</si>
  <si>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</si>
  <si>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</si>
  <si>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</si>
  <si>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</si>
  <si>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</si>
  <si>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</si>
  <si>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</si>
  <si>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</si>
  <si>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</si>
  <si>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</si>
  <si>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</si>
  <si>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</si>
  <si>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</si>
  <si>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</si>
  <si>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</si>
  <si>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</si>
  <si>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</si>
  <si>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</si>
  <si>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</si>
  <si>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</si>
  <si>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</si>
  <si>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</si>
  <si>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</si>
  <si>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</si>
  <si>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</si>
  <si>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</si>
  <si>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</si>
  <si>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</si>
  <si>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</si>
  <si>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</si>
  <si>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</si>
  <si>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</si>
  <si>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</si>
  <si>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</si>
  <si>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</si>
  <si>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</si>
  <si>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</si>
  <si>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</si>
  <si>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</si>
  <si>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</si>
  <si>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</si>
  <si>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</si>
  <si>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</si>
  <si>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</si>
  <si>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</si>
  <si>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</si>
  <si>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</si>
  <si>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</si>
  <si>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</si>
  <si>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</si>
  <si>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</si>
  <si>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</si>
  <si>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</si>
  <si>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</si>
  <si>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</si>
  <si>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</si>
  <si>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</si>
  <si>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</si>
  <si>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</si>
  <si>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</si>
  <si>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</si>
  <si>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</si>
  <si>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</si>
  <si>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</si>
  <si>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</si>
  <si>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</si>
  <si>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</si>
  <si>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</si>
  <si>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</si>
  <si>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</si>
  <si>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</si>
  <si>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</si>
  <si>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</si>
  <si>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</si>
  <si>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</si>
  <si>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</si>
  <si>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</si>
  <si>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</si>
  <si>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</si>
  <si>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</si>
  <si>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</si>
  <si>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</si>
  <si>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</si>
  <si>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</si>
  <si>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</si>
  <si>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</si>
  <si>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</si>
  <si>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</si>
  <si>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</si>
  <si>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</si>
  <si>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</si>
  <si>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</si>
  <si>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</si>
  <si>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</si>
  <si>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</si>
  <si>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</si>
  <si>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</si>
  <si>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</si>
  <si>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</si>
  <si>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</si>
  <si>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</si>
  <si>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</si>
  <si>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</si>
  <si>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</si>
  <si>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</si>
  <si>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</si>
  <si>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</si>
  <si>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</si>
  <si>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</si>
  <si>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</si>
  <si>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</si>
  <si>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</si>
  <si>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</si>
  <si>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</si>
  <si>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</si>
  <si>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</si>
  <si>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</si>
  <si>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</si>
  <si>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</si>
  <si>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</si>
  <si>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</si>
  <si>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</si>
  <si>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</si>
  <si>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</si>
  <si>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</si>
  <si>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</si>
  <si>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</si>
  <si>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</si>
  <si>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</si>
  <si>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</si>
  <si>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</si>
  <si>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</si>
  <si>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</si>
  <si>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</si>
  <si>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</si>
  <si>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</si>
  <si>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</si>
  <si>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</si>
  <si>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</si>
  <si>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</si>
  <si>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</si>
  <si>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</si>
  <si>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</si>
  <si>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</si>
  <si>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</si>
  <si>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</si>
  <si>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</si>
  <si>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</si>
  <si>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</si>
  <si>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</si>
  <si>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</si>
  <si>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</si>
  <si>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</si>
  <si>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</si>
  <si>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</si>
  <si>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</si>
  <si>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</si>
  <si>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</si>
  <si>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</si>
  <si>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</si>
  <si>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</si>
  <si>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</si>
  <si>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</si>
  <si>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</si>
  <si>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</si>
  <si>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</si>
  <si>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</si>
  <si>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</si>
  <si>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</si>
  <si>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</si>
  <si>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</si>
  <si>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</si>
  <si>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</si>
  <si>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</si>
  <si>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</si>
  <si>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</si>
  <si>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</si>
  <si>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</si>
  <si>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</si>
  <si>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</si>
  <si>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</si>
  <si>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</si>
  <si>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</si>
  <si>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</si>
  <si>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</si>
  <si>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</si>
  <si>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</si>
  <si>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</si>
  <si>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</si>
  <si>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</si>
  <si>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</si>
  <si>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</si>
  <si>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</si>
  <si>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</si>
  <si>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</si>
  <si>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</si>
  <si>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</si>
  <si>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</si>
  <si>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</si>
  <si>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</si>
  <si>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</si>
  <si>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</si>
  <si>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</si>
  <si>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</si>
  <si>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</si>
  <si>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</si>
  <si>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</si>
  <si>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</si>
  <si>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</si>
  <si>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</si>
  <si>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</si>
  <si>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</si>
  <si>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</si>
  <si>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</si>
  <si>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</si>
  <si>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</si>
  <si>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</si>
  <si>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</si>
  <si>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</si>
  <si>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</si>
  <si>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</si>
  <si>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</si>
  <si>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</si>
  <si>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</si>
  <si>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</si>
  <si>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</si>
  <si>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</si>
  <si>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</si>
  <si>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</si>
  <si>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</si>
  <si>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</si>
  <si>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</si>
  <si>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</si>
  <si>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</si>
  <si>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</si>
  <si>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</si>
  <si>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</si>
  <si>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</si>
  <si>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</si>
  <si>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</si>
  <si>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</si>
  <si>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</si>
  <si>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</si>
  <si>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</si>
  <si>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</si>
  <si>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</si>
  <si>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</si>
  <si>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</si>
  <si>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</si>
  <si>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</si>
  <si>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</si>
  <si>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</si>
  <si>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</si>
  <si>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</si>
  <si>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</si>
  <si>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</si>
  <si>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</si>
  <si>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</si>
  <si>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</si>
  <si>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</si>
  <si>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</si>
  <si>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</si>
  <si>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</si>
  <si>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</si>
  <si>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</si>
  <si>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</si>
  <si>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</si>
  <si>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</si>
  <si>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</si>
  <si>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</si>
  <si>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</si>
  <si>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</si>
  <si>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</si>
  <si>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</si>
  <si>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</si>
  <si>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</si>
  <si>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</si>
  <si>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</si>
  <si>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</si>
  <si>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</si>
  <si>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</si>
  <si>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</si>
  <si>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</si>
  <si>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</si>
  <si>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</si>
  <si>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</si>
  <si>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</si>
  <si>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</si>
  <si>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</si>
  <si>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</si>
  <si>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</si>
  <si>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</si>
  <si>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</si>
  <si>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</si>
  <si>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</si>
  <si>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</si>
  <si>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</si>
  <si>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</si>
  <si>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</si>
  <si>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</si>
  <si>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</si>
  <si>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</si>
  <si>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</si>
  <si>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</si>
  <si>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</si>
  <si>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</si>
  <si>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</si>
  <si>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</si>
  <si>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</si>
  <si>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</si>
  <si>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</si>
  <si>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</si>
  <si>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</si>
  <si>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</si>
  <si>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</si>
  <si>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</si>
  <si>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</si>
  <si>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</si>
  <si>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</si>
  <si>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</si>
  <si>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</si>
  <si>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</si>
  <si>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</si>
  <si>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</si>
  <si>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</si>
  <si>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</si>
  <si>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</si>
  <si>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</si>
  <si>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</si>
  <si>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</si>
  <si>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</si>
  <si>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</si>
  <si>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</si>
  <si>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</si>
  <si>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</si>
  <si>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</si>
  <si>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</si>
  <si>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</si>
  <si>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</si>
  <si>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</si>
  <si>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</si>
  <si>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</si>
  <si>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</si>
  <si>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</si>
  <si>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</si>
  <si>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</si>
  <si>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</si>
  <si>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</si>
  <si>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</si>
  <si>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</si>
  <si>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</si>
  <si>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</si>
  <si>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</si>
  <si>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</si>
  <si>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</si>
  <si>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</si>
  <si>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</si>
  <si>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</si>
  <si>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</si>
  <si>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</si>
  <si>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</si>
  <si>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</si>
  <si>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</si>
  <si>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</si>
  <si>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</si>
  <si>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</si>
  <si>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</si>
  <si>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</si>
  <si>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</si>
  <si>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</si>
  <si>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</si>
  <si>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</si>
  <si>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</si>
  <si>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</si>
  <si>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</si>
  <si>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</si>
  <si>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</si>
  <si>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</si>
  <si>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</si>
  <si>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</si>
  <si>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</si>
  <si>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</si>
  <si>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</si>
  <si>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</si>
  <si>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</si>
  <si>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</si>
  <si>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</si>
  <si>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</si>
  <si>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</si>
  <si>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</si>
  <si>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</si>
  <si>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</si>
  <si>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</si>
  <si>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</si>
  <si>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</si>
  <si>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</si>
  <si>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</si>
  <si>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</si>
  <si>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</si>
  <si>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</si>
  <si>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</si>
  <si>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</si>
  <si>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</si>
  <si>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</si>
  <si>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</si>
  <si>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</si>
  <si>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</si>
  <si>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</si>
  <si>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</si>
  <si>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</si>
  <si>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</si>
  <si>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</si>
  <si>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</si>
  <si>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</si>
  <si>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</si>
  <si>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</si>
  <si>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</si>
  <si>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</si>
  <si>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</si>
  <si>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</si>
  <si>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</si>
  <si>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</si>
  <si>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</si>
  <si>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</si>
  <si>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</si>
  <si>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</si>
  <si>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</si>
  <si>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</si>
  <si>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</si>
  <si>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</si>
  <si>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</si>
  <si>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</si>
  <si>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</si>
  <si>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</si>
  <si>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</si>
  <si>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</si>
  <si>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</si>
  <si>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</si>
  <si>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</si>
  <si>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</si>
  <si>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</si>
  <si>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</si>
  <si>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</si>
  <si>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</si>
  <si>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</si>
  <si>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</si>
  <si>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</si>
  <si>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</si>
  <si>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</si>
  <si>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</si>
  <si>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</si>
  <si>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</si>
  <si>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</si>
  <si>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</si>
  <si>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</si>
  <si>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</si>
  <si>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</si>
  <si>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</si>
  <si>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</si>
  <si>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</si>
  <si>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</si>
  <si>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</si>
  <si>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</si>
  <si>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</si>
  <si>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</si>
  <si>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</si>
  <si>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</si>
  <si>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</si>
  <si>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</si>
  <si>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</si>
  <si>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</si>
  <si>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</si>
  <si>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</si>
  <si>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</si>
  <si>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</si>
  <si>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</si>
  <si>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</si>
  <si>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</si>
  <si>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</si>
  <si>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</si>
  <si>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</si>
  <si>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</si>
  <si>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</si>
  <si>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</si>
  <si>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</si>
  <si>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</si>
  <si>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</si>
  <si>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</si>
  <si>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</si>
  <si>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</si>
  <si>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</si>
  <si>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</si>
  <si>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</si>
  <si>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</si>
  <si>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</si>
  <si>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</si>
  <si>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</si>
  <si>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</si>
  <si>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</si>
  <si>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</si>
  <si>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</si>
  <si>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</si>
  <si>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</si>
  <si>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</si>
  <si>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</si>
  <si>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</si>
  <si>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</si>
  <si>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</si>
  <si>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</si>
  <si>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</si>
  <si>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</si>
  <si>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</si>
  <si>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</si>
  <si>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</si>
  <si>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</si>
  <si>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</si>
  <si>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</si>
  <si>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</si>
  <si>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</si>
  <si>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</si>
  <si>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</si>
  <si>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</si>
  <si>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</si>
  <si>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</si>
  <si>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</si>
  <si>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</si>
  <si>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</si>
  <si>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</si>
  <si>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</si>
  <si>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</si>
  <si>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</si>
  <si>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</si>
  <si>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</si>
  <si>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</si>
  <si>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</si>
  <si>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</si>
  <si>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</si>
  <si>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</si>
  <si>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</si>
  <si>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</si>
  <si>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</si>
  <si>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</si>
  <si>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</si>
  <si>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</si>
  <si>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</si>
  <si>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</si>
  <si>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</si>
  <si>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</si>
  <si>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</si>
  <si>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</si>
  <si>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</si>
  <si>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</si>
  <si>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</si>
  <si>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</si>
  <si>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</si>
  <si>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</si>
  <si>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</si>
  <si>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</si>
  <si>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</si>
  <si>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</si>
  <si>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</si>
  <si>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</si>
  <si>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</si>
  <si>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</si>
  <si>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</si>
  <si>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</si>
  <si>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</si>
  <si>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</si>
  <si>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</si>
  <si>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</si>
  <si>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</si>
  <si>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</si>
  <si>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</si>
  <si>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</si>
  <si>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</si>
  <si>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</si>
  <si>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</si>
  <si>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</si>
  <si>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</si>
  <si>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</si>
  <si>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</si>
  <si>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</si>
  <si>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</si>
  <si>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</si>
  <si>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</si>
  <si>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</si>
  <si>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</si>
  <si>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</si>
  <si>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</si>
  <si>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</si>
  <si>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</si>
  <si>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</si>
  <si>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</si>
  <si>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</si>
  <si>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</si>
  <si>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</si>
  <si>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</si>
  <si>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</si>
  <si>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</si>
  <si>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</si>
  <si>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</si>
  <si>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</si>
  <si>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</si>
  <si>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</si>
  <si>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</si>
  <si>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</si>
  <si>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</si>
  <si>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</si>
  <si>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</si>
  <si>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</si>
  <si>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</si>
  <si>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</si>
  <si>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</si>
  <si>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</si>
  <si>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</si>
  <si>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</si>
  <si>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</si>
  <si>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</si>
  <si>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</si>
  <si>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</si>
  <si>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</si>
  <si>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</si>
  <si>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</si>
  <si>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</si>
  <si>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</si>
  <si>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</si>
  <si>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</si>
  <si>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</si>
  <si>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</si>
  <si>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</si>
  <si>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</si>
  <si>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</si>
  <si>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</si>
  <si>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</si>
  <si>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</si>
  <si>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</si>
  <si>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</si>
  <si>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</si>
  <si>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</si>
  <si>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</si>
  <si>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</si>
  <si>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</si>
  <si>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</si>
  <si>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</si>
  <si>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</si>
  <si>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</si>
  <si>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</si>
  <si>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</si>
  <si>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</si>
  <si>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</si>
  <si>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</si>
  <si>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</si>
  <si>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</si>
  <si>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</si>
  <si>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</si>
  <si>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</si>
  <si>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</si>
  <si>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</si>
  <si>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</si>
  <si>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</si>
  <si>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</si>
  <si>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</si>
  <si>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</si>
  <si>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</si>
  <si>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</si>
  <si>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</si>
  <si>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</si>
  <si>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</si>
  <si>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</si>
  <si>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</si>
  <si>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</si>
  <si>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</si>
  <si>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</si>
  <si>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</si>
  <si>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</si>
  <si>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</si>
  <si>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</si>
  <si>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</si>
  <si>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</si>
  <si>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</si>
  <si>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</si>
  <si>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</si>
  <si>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</si>
  <si>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</si>
  <si>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</si>
  <si>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</si>
  <si>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</si>
  <si>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</si>
  <si>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</si>
  <si>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</si>
  <si>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</si>
  <si>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</si>
  <si>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</si>
  <si>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</si>
  <si>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</si>
  <si>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</si>
  <si>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</si>
  <si>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</si>
  <si>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</si>
  <si>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</si>
  <si>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</si>
  <si>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</si>
  <si>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</si>
  <si>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</si>
  <si>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</si>
  <si>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</si>
  <si>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</si>
  <si>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</si>
  <si>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</si>
  <si>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</si>
  <si>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</si>
  <si>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</si>
  <si>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</si>
  <si>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</si>
  <si>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</si>
  <si>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</si>
  <si>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</si>
  <si>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</si>
  <si>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</si>
  <si>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</si>
  <si>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</si>
  <si>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</si>
  <si>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</si>
  <si>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</si>
  <si>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</si>
  <si>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</si>
  <si>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</si>
  <si>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</si>
  <si>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</si>
  <si>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</si>
  <si>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</si>
  <si>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</si>
  <si>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</si>
  <si>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</si>
  <si>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</si>
  <si>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</si>
  <si>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</si>
  <si>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</si>
  <si>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</si>
  <si>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</si>
  <si>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</si>
  <si>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</si>
  <si>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</si>
  <si>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</si>
  <si>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</si>
  <si>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</si>
  <si>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</si>
  <si>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</si>
  <si>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</si>
  <si>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</si>
  <si>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</si>
  <si>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</si>
  <si>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</si>
  <si>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</si>
  <si>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</si>
  <si>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</si>
  <si>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</si>
  <si>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</si>
  <si>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</si>
  <si>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</si>
  <si>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</si>
  <si>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</si>
  <si>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</si>
  <si>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</si>
  <si>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</si>
  <si>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</si>
  <si>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</si>
  <si>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</si>
  <si>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</si>
  <si>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</si>
  <si>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</si>
  <si>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</si>
  <si>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</si>
  <si>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</si>
  <si>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</si>
  <si>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</si>
  <si>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</si>
  <si>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</si>
  <si>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</si>
  <si>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</si>
  <si>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</si>
  <si>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</si>
  <si>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</si>
  <si>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</si>
  <si>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</si>
  <si>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</si>
  <si>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</si>
  <si>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</si>
  <si>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</si>
  <si>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</si>
  <si>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</si>
  <si>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</si>
  <si>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</si>
  <si>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</si>
  <si>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</si>
  <si>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</si>
  <si>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</si>
  <si>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</si>
  <si>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</si>
  <si>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</si>
  <si>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</si>
  <si>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</si>
  <si>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</si>
  <si>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</si>
  <si>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</si>
  <si>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</si>
  <si>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</si>
  <si>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</si>
  <si>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</si>
  <si>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</si>
  <si>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</si>
  <si>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</si>
  <si>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</si>
  <si>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</si>
  <si>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</si>
  <si>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</si>
  <si>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</si>
  <si>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</si>
  <si>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</si>
  <si>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</si>
  <si>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</si>
  <si>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</si>
  <si>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</si>
  <si>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</si>
  <si>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</si>
  <si>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</si>
  <si>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</si>
  <si>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</si>
  <si>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</si>
  <si>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</si>
  <si>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</si>
  <si>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</si>
  <si>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</si>
  <si>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</si>
  <si>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</si>
  <si>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</si>
  <si>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</si>
  <si>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</si>
  <si>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</si>
  <si>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</si>
  <si>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</si>
  <si>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</si>
  <si>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</si>
  <si>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</si>
  <si>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</si>
  <si>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</si>
  <si>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</si>
  <si>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</si>
  <si>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</si>
  <si>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</si>
  <si>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</si>
  <si>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</si>
  <si>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</si>
  <si>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</si>
  <si>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</si>
  <si>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</si>
  <si>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</si>
  <si>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</si>
  <si>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</si>
  <si>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</si>
  <si>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</si>
  <si>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</si>
  <si>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</si>
  <si>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</si>
  <si>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</si>
  <si>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</si>
  <si>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</si>
  <si>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</si>
  <si>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</si>
  <si>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</si>
  <si>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</si>
  <si>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</si>
  <si>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</si>
  <si>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</si>
  <si>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</si>
  <si>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</si>
  <si>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</si>
  <si>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</si>
  <si>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</si>
  <si>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</si>
  <si>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</si>
  <si>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</si>
  <si>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</si>
  <si>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</si>
  <si>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</si>
  <si>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</si>
  <si>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</si>
  <si>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</si>
  <si>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</si>
  <si>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</si>
  <si>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</si>
  <si>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</si>
  <si>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</si>
  <si>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</si>
  <si>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</si>
  <si>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</si>
  <si>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</si>
  <si>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</si>
  <si>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</si>
  <si>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</si>
  <si>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</si>
  <si>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</si>
  <si>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</si>
  <si>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</si>
  <si>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</si>
  <si>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</si>
  <si>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</si>
  <si>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</si>
  <si>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</si>
  <si>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</si>
  <si>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</si>
  <si>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</si>
  <si>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</si>
  <si>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</si>
  <si>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</si>
  <si>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</si>
  <si>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</si>
  <si>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</si>
  <si>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</si>
  <si>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</si>
  <si>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</si>
  <si>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</si>
  <si>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</si>
  <si>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</si>
  <si>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</si>
  <si>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</si>
  <si>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</si>
  <si>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</si>
  <si>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</si>
  <si>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</si>
  <si>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</si>
  <si>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</si>
  <si>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</si>
  <si>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</si>
  <si>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</si>
  <si>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</si>
  <si>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</si>
  <si>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</si>
  <si>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</si>
  <si>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</si>
  <si>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</si>
  <si>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</si>
  <si>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</si>
  <si>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</si>
  <si>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</si>
  <si>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</si>
  <si>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</si>
  <si>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</si>
  <si>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</si>
  <si>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</si>
  <si>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</si>
  <si>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</si>
  <si>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</si>
  <si>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</si>
  <si>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</si>
  <si>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</si>
  <si>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</si>
  <si>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</si>
  <si>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</si>
  <si>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</si>
  <si>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</si>
  <si>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</si>
  <si>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</si>
  <si>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</si>
  <si>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</si>
  <si>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</si>
  <si>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</si>
  <si>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</si>
  <si>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</si>
  <si>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</si>
  <si>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</si>
  <si>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</si>
  <si>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</si>
  <si>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</si>
  <si>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</si>
  <si>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</si>
  <si>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</si>
  <si>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</si>
  <si>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</si>
  <si>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</si>
  <si>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</si>
  <si>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</si>
  <si>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</si>
  <si>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</si>
  <si>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</si>
  <si>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</si>
  <si>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</si>
  <si>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</si>
  <si>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</si>
  <si>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</si>
  <si>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</si>
  <si>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</si>
  <si>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</si>
  <si>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</si>
  <si>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</si>
  <si>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</si>
  <si>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</si>
  <si>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</si>
  <si>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</si>
  <si>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</si>
  <si>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</si>
  <si>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</si>
  <si>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</si>
  <si>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</si>
  <si>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</si>
  <si>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</si>
  <si>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</si>
  <si>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</si>
  <si>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</si>
  <si>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</si>
  <si>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</si>
  <si>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</si>
  <si>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</si>
  <si>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</si>
  <si>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</si>
  <si>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</si>
  <si>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</si>
  <si>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</si>
  <si>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</si>
  <si>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</si>
  <si>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</si>
  <si>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</si>
  <si>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</si>
  <si>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</si>
  <si>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</si>
  <si>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</si>
  <si>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</si>
  <si>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</si>
  <si>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</si>
  <si>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</si>
  <si>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</si>
  <si>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</si>
  <si>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</si>
  <si>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</si>
  <si>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</si>
  <si>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</si>
  <si>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</si>
  <si>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</si>
  <si>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</si>
  <si>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</si>
  <si>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</si>
  <si>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</si>
  <si>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</si>
  <si>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</si>
  <si>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</si>
  <si>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</si>
  <si>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</si>
  <si>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</si>
  <si>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</si>
  <si>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</si>
  <si>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</si>
  <si>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</si>
  <si>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</si>
  <si>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</si>
  <si>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</si>
  <si>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</si>
  <si>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</si>
  <si>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</si>
  <si>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</si>
  <si>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</si>
  <si>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</si>
  <si>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</si>
  <si>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</si>
  <si>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</si>
  <si>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</si>
  <si>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</si>
  <si>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</si>
  <si>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</si>
  <si>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</si>
  <si>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</si>
  <si>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</si>
  <si>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</si>
  <si>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</si>
  <si>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</si>
  <si>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</si>
  <si>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</si>
  <si>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</si>
  <si>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</si>
  <si>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</si>
  <si>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</si>
  <si>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</si>
  <si>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</si>
  <si>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</si>
  <si>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</si>
  <si>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</si>
  <si>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</si>
  <si>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</si>
  <si>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</si>
  <si>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</si>
  <si>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</si>
  <si>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</si>
  <si>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</si>
  <si>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</si>
  <si>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</si>
  <si>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</si>
  <si>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</si>
  <si>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</si>
  <si>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</si>
  <si>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</si>
  <si>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</si>
  <si>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</si>
  <si>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</si>
  <si>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</si>
  <si>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</si>
  <si>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</si>
  <si>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</si>
  <si>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</si>
  <si>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</si>
  <si>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</si>
  <si>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</si>
  <si>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</si>
  <si>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</si>
  <si>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</si>
  <si>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</si>
  <si>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</si>
  <si>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</si>
  <si>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</si>
  <si>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</si>
  <si>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</si>
  <si>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</si>
  <si>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</si>
  <si>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</si>
  <si>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</si>
  <si>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</si>
  <si>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</si>
  <si>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</si>
  <si>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</si>
  <si>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</si>
  <si>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</si>
  <si>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</si>
  <si>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</si>
  <si>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</si>
  <si>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</si>
  <si>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</si>
  <si>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</si>
  <si>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</si>
  <si>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</si>
  <si>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</si>
  <si>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</si>
  <si>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</si>
  <si>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</si>
  <si>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</si>
  <si>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</si>
  <si>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</si>
  <si>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</si>
  <si>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</si>
  <si>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</si>
  <si>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</si>
  <si>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</si>
  <si>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</si>
  <si>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</si>
  <si>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</si>
  <si>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</si>
  <si>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</si>
  <si>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</si>
  <si>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</si>
  <si>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</si>
  <si>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</si>
  <si>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</si>
  <si>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</si>
  <si>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</si>
  <si>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</si>
  <si>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</si>
  <si>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</si>
  <si>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</si>
  <si>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</si>
  <si>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</si>
  <si>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</si>
  <si>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</si>
  <si>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</si>
  <si>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</si>
  <si>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</si>
  <si>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</si>
  <si>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</si>
  <si>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</si>
  <si>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</si>
  <si>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</si>
  <si>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</si>
  <si>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</si>
  <si>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</si>
  <si>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</si>
  <si>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</si>
  <si>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</si>
  <si>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</si>
  <si>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</si>
  <si>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</si>
  <si>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</si>
  <si>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</si>
  <si>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</si>
  <si>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</si>
  <si>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</si>
  <si>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</si>
  <si>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</si>
  <si>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</si>
  <si>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</si>
  <si>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</si>
  <si>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</si>
  <si>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</si>
  <si>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</si>
  <si>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</si>
  <si>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</si>
  <si>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</si>
  <si>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</si>
  <si>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</si>
  <si>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</si>
  <si>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</si>
  <si>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</si>
  <si>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</si>
  <si>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</si>
  <si>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</si>
  <si>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</si>
  <si>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</si>
  <si>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</si>
  <si>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</si>
  <si>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</si>
  <si>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</si>
  <si>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</si>
  <si>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</si>
  <si>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</si>
  <si>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</si>
  <si>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</si>
  <si>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</si>
  <si>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</si>
  <si>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</si>
  <si>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</si>
  <si>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</si>
  <si>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</si>
  <si>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</si>
  <si>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</si>
  <si>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</si>
  <si>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</si>
  <si>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</si>
  <si>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</si>
  <si>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</si>
  <si>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</si>
  <si>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</si>
  <si>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</si>
  <si>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</si>
  <si>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</si>
  <si>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</si>
  <si>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</si>
  <si>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</si>
  <si>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</si>
  <si>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</si>
  <si>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</si>
  <si>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</si>
  <si>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</si>
  <si>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</si>
  <si>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</si>
  <si>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</si>
  <si>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</si>
  <si>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</si>
  <si>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</si>
  <si>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</si>
  <si>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</si>
  <si>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</si>
  <si>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</si>
  <si>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</si>
  <si>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</si>
  <si>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</si>
  <si>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</si>
  <si>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</si>
  <si>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</si>
  <si>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</si>
  <si>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</si>
  <si>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</si>
  <si>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</si>
  <si>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</si>
  <si>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</si>
  <si>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</si>
  <si>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</si>
  <si>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</si>
  <si>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</si>
  <si>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</si>
  <si>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</si>
  <si>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</si>
  <si>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</si>
  <si>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</si>
  <si>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</si>
  <si>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</si>
  <si>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</si>
  <si>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</si>
  <si>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</si>
  <si>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</si>
  <si>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</si>
  <si>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</si>
  <si>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</si>
  <si>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</si>
  <si>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</si>
  <si>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</si>
  <si>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</si>
  <si>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</si>
  <si>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</si>
  <si>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</si>
  <si>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</si>
  <si>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</si>
  <si>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</si>
  <si>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</si>
  <si>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</si>
  <si>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</si>
  <si>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</si>
  <si>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</si>
  <si>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</si>
  <si>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</si>
  <si>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</si>
  <si>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</si>
  <si>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</si>
  <si>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</si>
  <si>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</si>
  <si>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</si>
  <si>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</si>
  <si>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</si>
  <si>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</si>
  <si>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</si>
  <si>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</si>
  <si>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</si>
  <si>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</si>
  <si>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</si>
  <si>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</si>
  <si>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</si>
  <si>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</si>
  <si>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</si>
  <si>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</si>
  <si>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</si>
  <si>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</si>
  <si>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</si>
  <si>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</si>
  <si>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</si>
  <si>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</si>
  <si>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</si>
  <si>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</si>
  <si>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</si>
  <si>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</si>
  <si>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</si>
  <si>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</si>
  <si>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</si>
  <si>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</si>
  <si>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</si>
  <si>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</si>
  <si>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</si>
  <si>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</si>
  <si>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</si>
  <si>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</si>
  <si>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</si>
  <si>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</si>
  <si>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</si>
  <si>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</si>
  <si>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</si>
  <si>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</si>
  <si>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</si>
  <si>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</si>
  <si>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</si>
  <si>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</si>
  <si>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</si>
  <si>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</si>
  <si>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</si>
  <si>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</si>
  <si>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</si>
  <si>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</si>
  <si>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</si>
  <si>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</si>
  <si>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</si>
  <si>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</si>
  <si>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</si>
  <si>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</si>
  <si>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</si>
  <si>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</si>
  <si>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</si>
  <si>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</si>
  <si>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</si>
  <si>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</si>
  <si>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</si>
  <si>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</si>
  <si>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</si>
  <si>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</si>
  <si>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</si>
  <si>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</si>
  <si>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</si>
  <si>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</si>
  <si>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</si>
  <si>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</si>
  <si>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</si>
  <si>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</si>
  <si>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</si>
  <si>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</si>
  <si>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</si>
  <si>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</si>
  <si>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</si>
  <si>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</si>
  <si>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</si>
  <si>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</si>
  <si>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</si>
  <si>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</si>
  <si>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</si>
  <si>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</si>
  <si>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</si>
  <si>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</si>
  <si>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</si>
  <si>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</si>
  <si>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</si>
  <si>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</si>
  <si>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</si>
  <si>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</si>
  <si>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</si>
  <si>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</si>
  <si>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</si>
  <si>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</si>
  <si>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</si>
  <si>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</si>
  <si>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</si>
  <si>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</si>
  <si>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</si>
  <si>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</si>
  <si>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</si>
  <si>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</si>
  <si>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</si>
  <si>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</si>
  <si>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</si>
  <si>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</si>
  <si>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</si>
  <si>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</si>
  <si>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</si>
  <si>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</si>
  <si>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</si>
  <si>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</si>
  <si>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</si>
  <si>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</si>
  <si>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</si>
  <si>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</si>
  <si>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</si>
  <si>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</si>
  <si>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</si>
  <si>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</si>
  <si>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</si>
  <si>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</si>
  <si>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</si>
  <si>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</si>
  <si>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</si>
  <si>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</si>
  <si>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</si>
  <si>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</si>
  <si>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</si>
  <si>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</si>
  <si>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</si>
  <si>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</si>
  <si>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</si>
  <si>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</si>
  <si>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</si>
  <si>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</si>
  <si>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</si>
  <si>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</si>
  <si>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</si>
  <si>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</si>
  <si>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</si>
  <si>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</si>
  <si>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</si>
  <si>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</si>
  <si>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</si>
  <si>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</si>
  <si>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</si>
  <si>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</si>
  <si>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</si>
  <si>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</si>
  <si>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</si>
  <si>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</si>
  <si>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</si>
  <si>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</si>
  <si>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</si>
  <si>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</si>
  <si>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</si>
  <si>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</si>
  <si>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</si>
  <si>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</si>
  <si>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</si>
  <si>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</si>
  <si>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</si>
  <si>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</si>
  <si>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</si>
  <si>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</si>
  <si>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</si>
  <si>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</si>
  <si>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</si>
  <si>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</si>
  <si>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</si>
  <si>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</si>
  <si>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</si>
  <si>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</si>
  <si>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</si>
  <si>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</si>
  <si>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</si>
  <si>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</si>
  <si>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</si>
  <si>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</si>
  <si>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</si>
  <si>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</si>
  <si>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</si>
  <si>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</si>
  <si>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</si>
  <si>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</si>
  <si>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</si>
  <si>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</si>
  <si>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</si>
  <si>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</si>
  <si>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</si>
  <si>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</si>
  <si>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</si>
  <si>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</si>
  <si>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</si>
  <si>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</si>
  <si>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</si>
  <si>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</si>
  <si>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</si>
  <si>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</si>
  <si>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</si>
  <si>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</si>
  <si>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</si>
  <si>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</si>
  <si>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</si>
  <si>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</si>
  <si>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</si>
  <si>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</si>
  <si>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</si>
  <si>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</si>
  <si>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</si>
  <si>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</si>
  <si>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</si>
  <si>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</si>
  <si>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</si>
  <si>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</si>
  <si>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</si>
  <si>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</si>
  <si>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</si>
  <si>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</si>
  <si>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</si>
  <si>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</si>
  <si>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</si>
  <si>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</si>
  <si>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</si>
  <si>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</si>
  <si>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</si>
  <si>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</si>
  <si>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</si>
  <si>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</si>
  <si>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</si>
  <si>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</si>
  <si>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</si>
  <si>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</si>
  <si>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</si>
  <si>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</si>
  <si>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</si>
  <si>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</si>
  <si>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</si>
  <si>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</si>
  <si>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</si>
  <si>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</si>
  <si>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</si>
  <si>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</si>
  <si>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</si>
  <si>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</si>
  <si>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</si>
  <si>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</si>
  <si>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</si>
  <si>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</si>
  <si>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</si>
  <si>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</si>
  <si>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</si>
  <si>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</si>
  <si>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</si>
  <si>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</si>
  <si>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</si>
  <si>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</si>
  <si>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</si>
  <si>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</si>
  <si>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</si>
  <si>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</si>
  <si>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</si>
  <si>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</si>
  <si>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</si>
  <si>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</si>
  <si>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</si>
  <si>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</si>
  <si>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</si>
  <si>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</si>
  <si>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</si>
  <si>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</si>
  <si>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</si>
  <si>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</si>
  <si>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</si>
  <si>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</si>
  <si>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</si>
  <si>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</si>
  <si>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</si>
  <si>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</si>
  <si>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</si>
  <si>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</si>
  <si>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</si>
  <si>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</si>
  <si>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</si>
  <si>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</si>
  <si>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</si>
  <si>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</si>
  <si>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</si>
  <si>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</si>
  <si>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</si>
  <si>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</si>
  <si>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</si>
  <si>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</si>
  <si>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</si>
  <si>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</si>
  <si>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</si>
  <si>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</si>
  <si>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</si>
  <si>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</si>
  <si>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</si>
  <si>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</si>
  <si>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</si>
  <si>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</si>
  <si>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</si>
  <si>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</si>
  <si>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</si>
  <si>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</si>
  <si>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</si>
  <si>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</si>
  <si>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</si>
  <si>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</si>
  <si>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</si>
  <si>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</si>
  <si>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</si>
  <si>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</si>
  <si>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</si>
  <si>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</si>
  <si>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</si>
  <si>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</si>
  <si>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</si>
  <si>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</si>
  <si>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</si>
  <si>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</si>
  <si>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</si>
  <si>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</si>
  <si>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</si>
  <si>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</si>
  <si>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</si>
  <si>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</si>
  <si>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</si>
  <si>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</si>
  <si>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</si>
  <si>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</si>
  <si>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</si>
  <si>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</si>
  <si>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</si>
  <si>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</si>
  <si>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</si>
  <si>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</si>
  <si>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</si>
  <si>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</si>
  <si>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</si>
  <si>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</si>
  <si>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</si>
  <si>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</si>
  <si>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</si>
  <si>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</si>
  <si>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</si>
  <si>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</si>
  <si>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</si>
  <si>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</si>
  <si>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</si>
  <si>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</si>
  <si>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</si>
  <si>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</si>
  <si>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</si>
  <si>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</si>
  <si>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</si>
  <si>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</si>
  <si>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</si>
  <si>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</si>
  <si>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</si>
  <si>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</si>
  <si>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</si>
  <si>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</si>
  <si>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</si>
  <si>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</si>
  <si>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</si>
  <si>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</si>
  <si>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</si>
  <si>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</si>
  <si>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</si>
  <si>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</si>
  <si>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</si>
  <si>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</si>
  <si>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</si>
  <si>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</si>
  <si>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</si>
  <si>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</si>
  <si>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</si>
  <si>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</si>
  <si>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</si>
  <si>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</si>
  <si>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</si>
  <si>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</si>
  <si>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</si>
  <si>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</si>
  <si>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</si>
  <si>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</si>
  <si>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</si>
  <si>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</si>
  <si>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</si>
  <si>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</si>
  <si>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</si>
  <si>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</si>
  <si>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</si>
  <si>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</si>
  <si>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</si>
  <si>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</si>
  <si>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</si>
  <si>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</si>
  <si>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</si>
  <si>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</si>
  <si>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</si>
  <si>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</si>
  <si>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</si>
  <si>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</si>
  <si>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</si>
  <si>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</si>
  <si>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</si>
  <si>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</si>
  <si>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</si>
  <si>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</si>
  <si>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</si>
  <si>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</si>
  <si>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</si>
  <si>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</si>
  <si>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</si>
  <si>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</si>
  <si>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</si>
  <si>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</si>
  <si>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</si>
  <si>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</si>
  <si>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</si>
  <si>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</si>
  <si>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</si>
  <si>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</si>
  <si>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</si>
  <si>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</si>
  <si>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</si>
  <si>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</si>
  <si>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</si>
  <si>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</si>
  <si>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</si>
  <si>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</si>
  <si>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</si>
  <si>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</si>
  <si>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</si>
  <si>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</si>
  <si>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</si>
  <si>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</si>
  <si>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</si>
  <si>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</si>
  <si>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</si>
  <si>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</si>
  <si>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</si>
  <si>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</si>
  <si>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</si>
  <si>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</si>
  <si>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</si>
  <si>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</si>
  <si>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</si>
  <si>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</si>
  <si>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</si>
  <si>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</si>
  <si>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</si>
  <si>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</si>
  <si>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</si>
  <si>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</si>
  <si>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</si>
  <si>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</si>
  <si>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</si>
  <si>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</si>
  <si>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</si>
  <si>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</si>
  <si>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</si>
  <si>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</si>
  <si>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</si>
  <si>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</si>
  <si>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</si>
  <si>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</si>
  <si>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</si>
  <si>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</si>
  <si>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</si>
  <si>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</si>
  <si>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</si>
  <si>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</si>
  <si>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</si>
  <si>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</si>
  <si>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</si>
  <si>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</si>
  <si>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</si>
  <si>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</si>
  <si>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</si>
  <si>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</si>
  <si>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</si>
  <si>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</si>
  <si>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</si>
  <si>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</si>
  <si>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</si>
  <si>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</si>
  <si>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</si>
  <si>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</si>
  <si>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</si>
  <si>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</si>
  <si>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</si>
  <si>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</si>
  <si>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</si>
  <si>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</si>
  <si>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</si>
  <si>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</si>
  <si>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</si>
  <si>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</si>
  <si>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</si>
  <si>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</si>
  <si>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</si>
  <si>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</si>
  <si>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</si>
  <si>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</si>
  <si>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</si>
  <si>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</si>
  <si>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</si>
  <si>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</si>
  <si>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</si>
  <si>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</si>
  <si>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</si>
  <si>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</si>
  <si>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</si>
  <si>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</si>
  <si>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</si>
  <si>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</si>
  <si>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</si>
  <si>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</si>
  <si>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</si>
  <si>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</si>
  <si>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</si>
  <si>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</si>
  <si>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</si>
  <si>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</si>
  <si>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</si>
  <si>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</si>
  <si>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</si>
  <si>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</si>
  <si>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</si>
  <si>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</si>
  <si>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</si>
  <si>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</si>
  <si>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</si>
  <si>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</si>
  <si>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</si>
  <si>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</si>
  <si>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</si>
  <si>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</si>
  <si>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</si>
  <si>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</si>
  <si>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</si>
  <si>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</si>
  <si>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</si>
  <si>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</si>
  <si>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</si>
  <si>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</si>
  <si>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</si>
  <si>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</si>
  <si>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</si>
  <si>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</si>
  <si>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</si>
  <si>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</si>
  <si>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</si>
  <si>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</si>
  <si>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</si>
  <si>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</si>
  <si>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</si>
  <si>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</si>
  <si>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</si>
  <si>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</si>
  <si>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</si>
  <si>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</si>
  <si>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</si>
  <si>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</si>
  <si>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</si>
  <si>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</si>
  <si>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</si>
  <si>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</si>
  <si>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</si>
  <si>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</si>
  <si>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</si>
  <si>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</si>
  <si>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</si>
  <si>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</si>
  <si>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</si>
  <si>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</si>
  <si>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</si>
  <si>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</si>
  <si>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</si>
  <si>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</si>
  <si>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</si>
  <si>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</si>
  <si>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</si>
  <si>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</si>
  <si>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</si>
  <si>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</si>
  <si>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</si>
  <si>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</si>
  <si>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</si>
  <si>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</si>
  <si>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</si>
  <si>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</si>
  <si>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</si>
  <si>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</si>
  <si>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</si>
  <si>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</si>
  <si>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</si>
  <si>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</si>
  <si>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</si>
  <si>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</si>
  <si>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</si>
  <si>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</si>
  <si>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</si>
  <si>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</si>
  <si>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</si>
  <si>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</si>
  <si>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</si>
  <si>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</si>
  <si>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</si>
  <si>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</si>
  <si>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</si>
  <si>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</si>
  <si>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</si>
  <si>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</si>
  <si>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</si>
  <si>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</si>
  <si>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</si>
  <si>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</si>
  <si>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</si>
  <si>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</si>
  <si>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</si>
  <si>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</si>
  <si>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</si>
  <si>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</si>
  <si>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</si>
  <si>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</si>
  <si>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</si>
  <si>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</si>
  <si>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</si>
  <si>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</si>
  <si>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</si>
  <si>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</si>
  <si>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</si>
  <si>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</si>
  <si>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</si>
  <si>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</si>
  <si>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</si>
  <si>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</si>
  <si>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</si>
  <si>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</si>
  <si>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</si>
  <si>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</si>
  <si>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</si>
  <si>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</si>
  <si>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</si>
  <si>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</si>
  <si>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</si>
  <si>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</si>
  <si>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</si>
  <si>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</si>
  <si>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</si>
  <si>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</si>
  <si>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</si>
  <si>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</si>
  <si>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</si>
  <si>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</si>
  <si>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</si>
  <si>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</si>
  <si>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</si>
  <si>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</si>
  <si>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</si>
  <si>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</si>
  <si>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</si>
  <si>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</si>
  <si>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</si>
  <si>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</si>
  <si>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</si>
  <si>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</si>
  <si>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</si>
  <si>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</si>
  <si>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</si>
  <si>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</si>
  <si>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</si>
  <si>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</si>
  <si>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</si>
  <si>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</si>
  <si>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</si>
  <si>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</si>
  <si>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</si>
  <si>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</si>
  <si>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</si>
  <si>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</si>
  <si>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</si>
  <si>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</si>
  <si>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</si>
  <si>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</si>
  <si>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</si>
  <si>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</si>
  <si>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</si>
  <si>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</si>
  <si>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</si>
  <si>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</si>
  <si>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</si>
  <si>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</si>
  <si>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</si>
  <si>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</si>
  <si>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</si>
  <si>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</si>
  <si>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</si>
  <si>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</si>
  <si>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</si>
  <si>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</si>
  <si>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</si>
  <si>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</si>
  <si>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</si>
  <si>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</si>
  <si>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</si>
  <si>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</si>
  <si>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</si>
  <si>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</si>
  <si>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</si>
  <si>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</si>
  <si>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</si>
  <si>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</si>
  <si>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</si>
  <si>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</si>
  <si>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</si>
  <si>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</si>
  <si>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</si>
  <si>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</si>
  <si>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</si>
  <si>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</si>
  <si>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</si>
  <si>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</si>
  <si>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</si>
  <si>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</si>
  <si>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</si>
  <si>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</si>
  <si>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</si>
  <si>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</si>
  <si>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</si>
  <si>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</si>
  <si>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</si>
  <si>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</si>
  <si>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</si>
  <si>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</si>
  <si>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</si>
  <si>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</si>
  <si>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</si>
  <si>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</si>
  <si>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</si>
  <si>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</si>
  <si>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</si>
  <si>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</si>
  <si>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</si>
  <si>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</si>
  <si>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</si>
  <si>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</si>
  <si>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</si>
  <si>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</si>
  <si>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</si>
  <si>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</si>
  <si>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</si>
  <si>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</si>
  <si>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</si>
  <si>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</si>
  <si>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</si>
  <si>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</si>
  <si>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</si>
  <si>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</si>
  <si>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</si>
  <si>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</si>
  <si>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</si>
  <si>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</si>
  <si>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</si>
  <si>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</si>
  <si>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</si>
  <si>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</si>
  <si>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</si>
  <si>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</si>
  <si>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</si>
  <si>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</si>
  <si>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</si>
  <si>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</si>
  <si>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</si>
  <si>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</si>
  <si>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</si>
  <si>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</si>
  <si>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</si>
  <si>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</si>
  <si>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</si>
  <si>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</si>
  <si>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</si>
  <si>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</si>
  <si>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</si>
  <si>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</si>
  <si>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</si>
  <si>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</si>
  <si>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</si>
  <si>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</si>
  <si>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</si>
  <si>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</si>
  <si>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</si>
  <si>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</si>
  <si>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</si>
  <si>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</si>
  <si>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</si>
  <si>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</si>
  <si>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</si>
  <si>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</si>
  <si>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</si>
  <si>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</si>
  <si>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</si>
  <si>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</si>
  <si>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</si>
  <si>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</si>
  <si>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</si>
  <si>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</si>
  <si>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</si>
  <si>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</si>
  <si>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</si>
  <si>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</si>
  <si>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</si>
  <si>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</si>
  <si>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</si>
  <si>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</si>
  <si>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</si>
  <si>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</si>
  <si>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</si>
  <si>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</si>
  <si>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</si>
  <si>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</si>
  <si>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</si>
  <si>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</si>
  <si>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</si>
  <si>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</si>
  <si>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</si>
  <si>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</si>
  <si>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</si>
  <si>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</si>
  <si>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</si>
  <si>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</si>
  <si>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</si>
  <si>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</si>
  <si>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</si>
  <si>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</si>
  <si>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</si>
  <si>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</si>
  <si>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</si>
  <si>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</si>
  <si>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</si>
  <si>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</si>
  <si>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</si>
  <si>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</si>
  <si>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</si>
  <si>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</si>
  <si>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</si>
  <si>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</si>
  <si>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</si>
  <si>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</si>
  <si>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</si>
  <si>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</si>
  <si>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</si>
  <si>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</si>
  <si>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</si>
  <si>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</si>
  <si>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</si>
  <si>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</si>
  <si>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</si>
  <si>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</si>
  <si>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</si>
  <si>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</si>
  <si>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</si>
  <si>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</si>
  <si>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</si>
  <si>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</si>
  <si>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</si>
  <si>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</si>
  <si>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</si>
  <si>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</si>
  <si>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</si>
  <si>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</si>
  <si>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</si>
  <si>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</si>
  <si>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</si>
  <si>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</si>
  <si>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</si>
  <si>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</si>
  <si>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</si>
  <si>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</si>
  <si>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</si>
  <si>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</si>
  <si>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</si>
  <si>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</si>
  <si>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</si>
  <si>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</si>
  <si>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</si>
  <si>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</si>
  <si>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</si>
  <si>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</si>
  <si>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</si>
  <si>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</si>
  <si>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</si>
  <si>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</si>
  <si>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</si>
  <si>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</si>
  <si>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</si>
  <si>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</si>
  <si>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</si>
  <si>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</si>
  <si>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</si>
  <si>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</si>
  <si>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</si>
  <si>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</si>
  <si>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</si>
  <si>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</si>
  <si>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</si>
  <si>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</si>
  <si>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</si>
  <si>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</si>
  <si>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</si>
  <si>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</si>
  <si>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</si>
  <si>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</si>
  <si>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</si>
  <si>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</si>
  <si>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</si>
  <si>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</si>
  <si>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</si>
  <si>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</si>
  <si>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</si>
  <si>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</si>
  <si>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</si>
  <si>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</si>
  <si>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</si>
  <si>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</si>
  <si>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</si>
  <si>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</si>
  <si>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</si>
  <si>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</si>
  <si>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</si>
  <si>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</si>
  <si>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</si>
  <si>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</si>
  <si>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</si>
  <si>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</si>
  <si>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</si>
  <si>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</si>
  <si>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</si>
  <si>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</si>
  <si>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</si>
  <si>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</si>
  <si>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</si>
  <si>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</si>
  <si>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</si>
  <si>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</si>
  <si>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</si>
  <si>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</si>
  <si>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</si>
  <si>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</si>
  <si>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</si>
  <si>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</si>
  <si>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</si>
  <si>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</si>
  <si>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</si>
  <si>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</si>
  <si>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</si>
  <si>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</si>
  <si>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</si>
  <si>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</si>
  <si>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</si>
  <si>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</si>
  <si>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</si>
  <si>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</si>
  <si>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</si>
  <si>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</si>
  <si>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</si>
  <si>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</si>
  <si>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</si>
  <si>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</si>
  <si>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</si>
  <si>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</si>
  <si>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</si>
  <si>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</si>
  <si>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</si>
  <si>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</si>
  <si>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</si>
  <si>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</si>
  <si>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</si>
  <si>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</si>
  <si>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</si>
  <si>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</si>
  <si>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</si>
  <si>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</si>
  <si>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</si>
  <si>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</si>
  <si>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</si>
  <si>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</si>
  <si>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</si>
  <si>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</si>
  <si>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</si>
  <si>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</si>
  <si>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</si>
  <si>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</si>
  <si>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</si>
  <si>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</si>
  <si>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</si>
  <si>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</si>
  <si>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</si>
  <si>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</si>
  <si>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</si>
  <si>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</si>
  <si>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</si>
  <si>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</si>
  <si>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</si>
  <si>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</si>
  <si>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</si>
  <si>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</si>
  <si>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</si>
  <si>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</si>
  <si>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</si>
  <si>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</si>
  <si>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</si>
  <si>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</si>
  <si>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</si>
  <si>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</si>
  <si>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</si>
  <si>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</si>
  <si>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</si>
  <si>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</si>
  <si>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</si>
  <si>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</si>
  <si>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</si>
  <si>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</si>
  <si>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</si>
  <si>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</si>
  <si>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</si>
  <si>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</si>
  <si>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</si>
  <si>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</si>
  <si>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</si>
  <si>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</si>
  <si>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</si>
  <si>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</si>
  <si>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</si>
  <si>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</si>
  <si>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</si>
  <si>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</si>
  <si>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</si>
  <si>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</si>
  <si>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</si>
  <si>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</si>
  <si>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</si>
  <si>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</si>
  <si>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</si>
  <si>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</si>
  <si>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</si>
  <si>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</si>
  <si>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</si>
  <si>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</si>
  <si>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</si>
  <si>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</si>
  <si>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</si>
  <si>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</si>
  <si>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</si>
  <si>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</si>
  <si>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</si>
  <si>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</si>
  <si>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</si>
  <si>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</si>
  <si>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</si>
  <si>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</si>
  <si>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</si>
  <si>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</si>
  <si>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</si>
  <si>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</si>
  <si>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</si>
  <si>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</si>
  <si>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</si>
  <si>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</si>
  <si>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</si>
  <si>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</si>
  <si>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</si>
  <si>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</si>
  <si>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</si>
  <si>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</si>
  <si>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</si>
  <si>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</si>
  <si>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</si>
  <si>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</si>
  <si>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</si>
  <si>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</si>
  <si>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</si>
  <si>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</si>
  <si>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</si>
  <si>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</si>
  <si>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</si>
  <si>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</si>
  <si>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</si>
  <si>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</si>
  <si>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</si>
  <si>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</si>
  <si>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</si>
  <si>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</si>
  <si>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</si>
  <si>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</si>
  <si>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</si>
  <si>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</si>
  <si>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</si>
  <si>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</si>
  <si>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</si>
  <si>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</si>
  <si>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</si>
  <si>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</si>
  <si>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</si>
  <si>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</si>
  <si>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</si>
  <si>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</si>
  <si>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</si>
  <si>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</si>
  <si>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</si>
  <si>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</si>
  <si>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</si>
  <si>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</si>
  <si>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</si>
  <si>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</si>
  <si>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</si>
  <si>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</si>
  <si>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</si>
  <si>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</si>
  <si>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</si>
  <si>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</si>
  <si>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</si>
  <si>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</si>
  <si>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</si>
  <si>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</si>
  <si>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</si>
  <si>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</si>
  <si>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</si>
  <si>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</si>
  <si>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</si>
  <si>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</si>
  <si>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</si>
  <si>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</si>
  <si>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</si>
  <si>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</si>
  <si>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</si>
  <si>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</si>
  <si>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</si>
  <si>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</si>
  <si>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</si>
  <si>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</si>
  <si>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</si>
  <si>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</si>
  <si>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</si>
  <si>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</si>
  <si>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</si>
  <si>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</si>
  <si>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</si>
  <si>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</si>
  <si>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</si>
  <si>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</si>
  <si>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</si>
  <si>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</si>
  <si>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</si>
  <si>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</si>
  <si>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</si>
  <si>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</si>
  <si>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</si>
  <si>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</si>
  <si>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</si>
  <si>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</si>
  <si>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</si>
  <si>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</si>
  <si>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</si>
  <si>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</si>
  <si>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</si>
  <si>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</si>
  <si>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</si>
  <si>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</si>
  <si>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</si>
  <si>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</si>
  <si>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</si>
  <si>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</si>
  <si>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</si>
  <si>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</si>
  <si>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</si>
  <si>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</si>
  <si>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</si>
  <si>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</si>
  <si>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</si>
  <si>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</si>
  <si>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</si>
  <si>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</si>
  <si>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</si>
  <si>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</si>
  <si>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</si>
  <si>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</si>
  <si>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</si>
  <si>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</si>
  <si>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</si>
  <si>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</si>
  <si>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</si>
  <si>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</si>
  <si>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</si>
  <si>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</si>
  <si>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</si>
  <si>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</si>
  <si>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</si>
  <si>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</si>
  <si>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</si>
  <si>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</si>
  <si>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</si>
  <si>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</si>
  <si>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</si>
  <si>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</si>
  <si>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</si>
  <si>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</si>
  <si>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</si>
  <si>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</si>
  <si>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</si>
  <si>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</si>
  <si>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</si>
  <si>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</si>
  <si>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</si>
  <si>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</si>
  <si>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</si>
  <si>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</si>
  <si>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</si>
  <si>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</si>
  <si>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</si>
  <si>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</si>
  <si>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</si>
  <si>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</si>
  <si>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</si>
  <si>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</si>
  <si>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</si>
  <si>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</si>
  <si>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</si>
  <si>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</si>
  <si>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</si>
  <si>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</si>
  <si>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</si>
  <si>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</si>
  <si>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</si>
  <si>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</si>
  <si>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</si>
  <si>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</si>
  <si>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</si>
  <si>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</si>
  <si>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</si>
  <si>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</si>
  <si>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</si>
  <si>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</si>
  <si>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</si>
  <si>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</si>
  <si>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</si>
  <si>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</si>
  <si>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</si>
  <si>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</si>
  <si>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</si>
  <si>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</si>
  <si>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</si>
  <si>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</si>
  <si>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</si>
  <si>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</si>
  <si>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</si>
  <si>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</si>
  <si>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</si>
  <si>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</si>
  <si>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</si>
  <si>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</si>
  <si>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</si>
  <si>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</si>
  <si>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</si>
  <si>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</si>
  <si>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</si>
  <si>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</si>
  <si>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</si>
  <si>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</si>
  <si>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</si>
  <si>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</si>
  <si>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</si>
  <si>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</si>
  <si>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</si>
  <si>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</si>
  <si>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</si>
  <si>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</si>
  <si>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</si>
  <si>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</si>
  <si>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</si>
  <si>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</si>
  <si>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</si>
  <si>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</si>
  <si>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</si>
  <si>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</si>
  <si>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</si>
  <si>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</si>
  <si>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</si>
  <si>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</si>
  <si>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</si>
  <si>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</si>
  <si>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</si>
  <si>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</si>
  <si>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</si>
  <si>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</si>
  <si>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</si>
  <si>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</si>
  <si>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</si>
  <si>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</si>
  <si>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</si>
  <si>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</si>
  <si>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</si>
  <si>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</si>
  <si>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</si>
  <si>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</si>
  <si>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</si>
  <si>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</si>
  <si>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</si>
  <si>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</si>
  <si>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</si>
  <si>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</si>
  <si>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</si>
  <si>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</si>
  <si>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</si>
  <si>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</si>
  <si>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</si>
  <si>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</si>
  <si>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</si>
  <si>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</si>
  <si>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</si>
  <si>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</si>
  <si>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</si>
  <si>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</si>
  <si>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</si>
  <si>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</si>
  <si>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</si>
  <si>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</si>
  <si>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</si>
  <si>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</si>
  <si>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</si>
  <si>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</si>
  <si>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</si>
  <si>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</si>
  <si>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</si>
  <si>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</si>
  <si>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</si>
  <si>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</si>
  <si>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</si>
  <si>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</si>
  <si>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</si>
  <si>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</si>
  <si>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</si>
  <si>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</si>
  <si>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</si>
  <si>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</si>
  <si>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</si>
  <si>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</si>
  <si>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</si>
  <si>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</si>
  <si>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</si>
  <si>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</si>
  <si>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</si>
  <si>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</si>
  <si>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</si>
  <si>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</si>
  <si>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</si>
  <si>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</si>
  <si>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</si>
  <si>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</si>
  <si>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</si>
  <si>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</si>
  <si>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</si>
  <si>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</si>
  <si>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</si>
  <si>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</si>
  <si>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</si>
  <si>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</si>
  <si>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</si>
  <si>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</si>
  <si>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</si>
  <si>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</si>
  <si>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</si>
  <si>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</si>
  <si>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</si>
  <si>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</si>
  <si>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</si>
  <si>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</si>
  <si>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</si>
  <si>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</si>
  <si>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</si>
  <si>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</si>
  <si>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</si>
  <si>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</si>
  <si>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</si>
  <si>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</si>
  <si>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</si>
  <si>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</si>
  <si>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</si>
  <si>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</si>
  <si>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</si>
  <si>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</si>
  <si>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</si>
  <si>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</si>
  <si>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</si>
  <si>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</si>
  <si>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</si>
  <si>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</si>
  <si>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</si>
  <si>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</si>
  <si>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</si>
  <si>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</si>
  <si>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</si>
  <si>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</si>
  <si>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</si>
  <si>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</si>
  <si>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</si>
  <si>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</si>
  <si>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</si>
  <si>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</si>
  <si>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</si>
  <si>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</si>
  <si>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</si>
  <si>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</si>
  <si>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</si>
  <si>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</si>
  <si>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</si>
  <si>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</si>
  <si>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</si>
  <si>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</si>
  <si>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</si>
  <si>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</si>
  <si>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</si>
  <si>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</si>
  <si>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</si>
  <si>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</si>
  <si>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</si>
  <si>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</si>
  <si>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</si>
  <si>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</si>
  <si>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</si>
  <si>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</si>
  <si>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</si>
  <si>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</si>
  <si>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</si>
  <si>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</si>
  <si>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</si>
  <si>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</si>
  <si>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</si>
  <si>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</si>
  <si>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</si>
  <si>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</si>
  <si>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</si>
  <si>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</si>
  <si>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</si>
  <si>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</si>
  <si>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</si>
  <si>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</si>
  <si>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</si>
  <si>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</si>
  <si>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</si>
  <si>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</si>
  <si>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</si>
  <si>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</si>
  <si>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</si>
  <si>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</si>
  <si>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</si>
  <si>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</si>
  <si>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</si>
  <si>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</si>
  <si>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</si>
  <si>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</si>
  <si>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</si>
  <si>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</si>
  <si>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</si>
  <si>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</si>
  <si>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</si>
  <si>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</si>
  <si>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</si>
  <si>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</si>
  <si>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</si>
  <si>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</si>
  <si>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</si>
  <si>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</si>
  <si>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</si>
  <si>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</si>
  <si>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</si>
  <si>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</si>
  <si>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</si>
  <si>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</si>
  <si>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</si>
  <si>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</si>
  <si>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</si>
  <si>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</si>
  <si>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</si>
  <si>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</si>
  <si>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</si>
  <si>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</si>
  <si>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</si>
  <si>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</si>
  <si>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</si>
  <si>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</si>
  <si>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</si>
  <si>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</si>
  <si>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</si>
  <si>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</si>
  <si>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</si>
  <si>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</si>
  <si>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</si>
  <si>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</si>
  <si>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</si>
  <si>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</si>
  <si>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</si>
  <si>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</si>
  <si>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</si>
  <si>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</si>
  <si>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</si>
  <si>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</si>
  <si>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</si>
  <si>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</si>
  <si>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</si>
  <si>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</si>
  <si>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</si>
  <si>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</si>
  <si>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</si>
  <si>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</si>
  <si>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</si>
  <si>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</si>
  <si>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</si>
  <si>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</si>
  <si>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</si>
  <si>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</si>
  <si>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</si>
  <si>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</si>
  <si>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</si>
  <si>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</si>
  <si>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</si>
  <si>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</si>
  <si>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</si>
  <si>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</si>
  <si>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</si>
  <si>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</si>
  <si>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</si>
  <si>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</si>
  <si>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</si>
  <si>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</si>
  <si>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</si>
  <si>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</si>
  <si>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</si>
  <si>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</si>
  <si>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</si>
  <si>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</si>
  <si>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</si>
  <si>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</si>
  <si>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</si>
  <si>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</si>
  <si>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</si>
  <si>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</si>
  <si>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</si>
  <si>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</si>
  <si>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</si>
  <si>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</si>
  <si>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</si>
  <si>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</si>
  <si>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</si>
  <si>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</si>
  <si>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</si>
  <si>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</si>
  <si>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</si>
  <si>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</si>
  <si>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</si>
  <si>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</si>
  <si>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</si>
  <si>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</si>
  <si>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</si>
  <si>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</si>
  <si>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</si>
  <si>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</si>
  <si>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</si>
  <si>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</si>
  <si>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</si>
  <si>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</si>
  <si>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</si>
  <si>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</si>
  <si>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</si>
  <si>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</si>
  <si>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</si>
  <si>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</si>
  <si>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</si>
  <si>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</si>
  <si>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</si>
  <si>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</si>
  <si>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</si>
  <si>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</si>
  <si>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</si>
  <si>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</si>
  <si>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</si>
  <si>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</si>
  <si>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</si>
  <si>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</si>
  <si>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</si>
  <si>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</si>
  <si>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</si>
  <si>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</si>
  <si>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</si>
  <si>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</si>
  <si>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</si>
  <si>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</si>
  <si>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</si>
  <si>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</si>
  <si>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</si>
  <si>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</si>
  <si>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</si>
  <si>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</si>
  <si>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</si>
  <si>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</si>
  <si>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</si>
  <si>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</si>
  <si>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</si>
  <si>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</si>
  <si>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</si>
  <si>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</si>
  <si>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</si>
  <si>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</si>
  <si>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</si>
  <si>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</si>
  <si>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</si>
  <si>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</si>
  <si>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</si>
  <si>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</si>
  <si>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</si>
  <si>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</si>
  <si>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</si>
  <si>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</si>
  <si>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</si>
  <si>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</si>
  <si>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</si>
  <si>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</si>
  <si>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</si>
  <si>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</si>
  <si>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</si>
  <si>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</si>
  <si>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</si>
  <si>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</si>
  <si>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</si>
  <si>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</si>
  <si>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</si>
  <si>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</si>
  <si>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</si>
  <si>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</si>
  <si>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</si>
  <si>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</si>
  <si>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</si>
  <si>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</si>
  <si>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</si>
  <si>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</si>
  <si>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</si>
  <si>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</si>
  <si>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</si>
  <si>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</si>
  <si>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</si>
  <si>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</si>
  <si>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</si>
  <si>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</si>
  <si>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</si>
  <si>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</si>
  <si>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</si>
  <si>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</si>
  <si>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</si>
  <si>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</si>
  <si>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</si>
  <si>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</si>
  <si>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</si>
  <si>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</si>
  <si>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</si>
  <si>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</si>
  <si>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</si>
  <si>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</si>
  <si>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</si>
  <si>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</si>
  <si>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</si>
  <si>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</si>
  <si>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</si>
  <si>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</si>
  <si>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</si>
  <si>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</si>
  <si>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</si>
  <si>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</si>
  <si>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</si>
  <si>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</si>
  <si>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</si>
  <si>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</si>
  <si>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</si>
  <si>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</si>
  <si>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</si>
  <si>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</si>
  <si>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</si>
  <si>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</si>
  <si>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</si>
  <si>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</si>
  <si>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</si>
  <si>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</si>
  <si>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</si>
  <si>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</si>
  <si>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</si>
  <si>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</si>
  <si>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</si>
  <si>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</si>
  <si>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</si>
  <si>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</si>
  <si>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</si>
  <si>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</si>
  <si>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</si>
  <si>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</si>
  <si>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</si>
  <si>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</si>
  <si>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</si>
  <si>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</si>
  <si>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</si>
  <si>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</si>
  <si>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</si>
  <si>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</si>
  <si>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</si>
  <si>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</si>
  <si>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</si>
  <si>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</si>
  <si>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</si>
  <si>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</si>
  <si>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</si>
  <si>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</si>
  <si>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</si>
  <si>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</si>
  <si>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</si>
  <si>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</si>
  <si>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</si>
  <si>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</si>
  <si>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</si>
  <si>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</si>
  <si>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</si>
  <si>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</si>
  <si>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</si>
  <si>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</si>
  <si>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</si>
  <si>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</si>
  <si>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</si>
  <si>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</si>
  <si>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</si>
  <si>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</si>
  <si>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</si>
  <si>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</si>
  <si>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</si>
  <si>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</si>
  <si>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</si>
  <si>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</si>
  <si>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</si>
  <si>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</si>
  <si>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</si>
  <si>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</si>
  <si>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</si>
  <si>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</si>
  <si>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</si>
  <si>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</si>
  <si>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</si>
  <si>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</si>
  <si>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</si>
  <si>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</si>
  <si>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</si>
  <si>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</si>
  <si>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</si>
  <si>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</si>
  <si>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</si>
  <si>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</si>
  <si>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</si>
  <si>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</si>
  <si>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</si>
  <si>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</si>
  <si>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</si>
  <si>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</si>
  <si>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</si>
  <si>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</si>
  <si>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</si>
  <si>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</si>
  <si>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</si>
  <si>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</si>
  <si>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</si>
  <si>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</si>
  <si>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</si>
  <si>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</si>
  <si>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</si>
  <si>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</si>
  <si>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</si>
  <si>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</si>
  <si>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</si>
  <si>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</si>
  <si>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</si>
  <si>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</si>
  <si>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</si>
  <si>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</si>
  <si>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</si>
  <si>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</si>
  <si>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</si>
  <si>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</si>
  <si>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</si>
  <si>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</si>
  <si>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</si>
  <si>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</si>
  <si>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</si>
  <si>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</si>
  <si>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</si>
  <si>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</si>
  <si>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</si>
  <si>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</si>
  <si>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</si>
  <si>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</si>
  <si>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</si>
  <si>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</si>
  <si>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</si>
  <si>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</si>
  <si>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</si>
  <si>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</si>
  <si>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</si>
  <si>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</si>
  <si>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</si>
  <si>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</si>
  <si>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</si>
  <si>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</si>
  <si>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</si>
  <si>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</si>
  <si>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</si>
  <si>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</si>
  <si>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</si>
  <si>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</si>
  <si>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</si>
  <si>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</si>
  <si>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</si>
  <si>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</si>
  <si>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</si>
  <si>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</si>
  <si>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</si>
  <si>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</si>
  <si>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</si>
  <si>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</si>
  <si>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</si>
  <si>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</si>
  <si>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</si>
  <si>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</si>
  <si>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</si>
  <si>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</si>
  <si>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</si>
  <si>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</si>
  <si>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</si>
  <si>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</si>
  <si>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</si>
  <si>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</si>
  <si>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</si>
  <si>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</si>
  <si>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</si>
  <si>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</si>
  <si>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</si>
  <si>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</si>
  <si>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</si>
  <si>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</si>
  <si>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</si>
  <si>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</si>
  <si>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</si>
  <si>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</si>
  <si>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</si>
  <si>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</si>
  <si>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</si>
  <si>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</si>
  <si>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</si>
  <si>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</si>
  <si>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</si>
  <si>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</si>
  <si>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</si>
  <si>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</si>
  <si>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</si>
  <si>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</si>
  <si>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</si>
  <si>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</si>
  <si>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</si>
  <si>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</si>
  <si>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</si>
  <si>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</si>
  <si>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</si>
  <si>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</si>
  <si>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</si>
  <si>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</si>
  <si>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</si>
  <si>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</si>
  <si>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</si>
  <si>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</si>
  <si>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</si>
  <si>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</si>
  <si>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</si>
  <si>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</si>
  <si>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</si>
  <si>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</si>
  <si>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</si>
  <si>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</si>
  <si>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</si>
  <si>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</si>
  <si>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</si>
  <si>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</si>
  <si>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</si>
  <si>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</si>
  <si>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</si>
  <si>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</si>
  <si>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</si>
  <si>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</si>
  <si>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</si>
  <si>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</si>
  <si>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</si>
  <si>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</si>
  <si>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</si>
  <si>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</si>
  <si>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</si>
  <si>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</si>
  <si>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</si>
  <si>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</si>
  <si>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</si>
  <si>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</si>
  <si>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</si>
  <si>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</si>
  <si>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</si>
  <si>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</si>
  <si>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</si>
  <si>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</si>
  <si>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</si>
  <si>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</si>
  <si>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</si>
  <si>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</si>
  <si>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</si>
  <si>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</si>
  <si>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</si>
  <si>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</si>
  <si>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</si>
  <si>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</si>
  <si>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</si>
  <si>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</si>
  <si>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</si>
  <si>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</si>
  <si>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</si>
  <si>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</si>
  <si>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</si>
  <si>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</si>
  <si>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</si>
  <si>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</si>
  <si>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</si>
  <si>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</si>
  <si>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</si>
  <si>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</si>
  <si>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</si>
  <si>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</si>
  <si>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</si>
  <si>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</si>
  <si>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</si>
  <si>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</si>
  <si>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</si>
  <si>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</si>
  <si>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</si>
  <si>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</si>
  <si>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</si>
  <si>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</si>
  <si>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</si>
  <si>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</si>
  <si>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</si>
  <si>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</si>
  <si>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</si>
  <si>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</si>
  <si>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</si>
  <si>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</si>
  <si>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</si>
  <si>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</si>
  <si>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</si>
  <si>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</si>
  <si>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</si>
  <si>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</si>
  <si>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</si>
  <si>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</si>
  <si>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</si>
  <si>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</si>
  <si>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</si>
  <si>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</si>
  <si>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</si>
  <si>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</si>
  <si>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</si>
  <si>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</si>
  <si>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</si>
  <si>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</si>
  <si>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</si>
  <si>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</si>
  <si>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</si>
  <si>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</si>
  <si>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</si>
  <si>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</si>
  <si>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</si>
  <si>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</si>
  <si>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</si>
  <si>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</si>
  <si>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</si>
  <si>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</si>
  <si>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</si>
  <si>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</si>
  <si>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</si>
  <si>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</si>
  <si>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</si>
  <si>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</si>
  <si>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</si>
  <si>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</si>
  <si>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</si>
  <si>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</si>
  <si>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</si>
  <si>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</si>
  <si>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</si>
  <si>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</si>
  <si>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</si>
  <si>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</si>
  <si>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</si>
  <si>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</si>
  <si>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</si>
  <si>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</si>
  <si>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</si>
  <si>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</si>
  <si>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</si>
  <si>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</si>
  <si>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</si>
  <si>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</si>
  <si>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</si>
  <si>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</si>
  <si>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</si>
  <si>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</si>
  <si>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</si>
  <si>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</si>
  <si>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</si>
  <si>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</si>
  <si>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</si>
  <si>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</si>
  <si>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</si>
  <si>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</si>
  <si>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</si>
  <si>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</si>
  <si>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</si>
  <si>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</si>
  <si>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</si>
  <si>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</si>
  <si>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</si>
  <si>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</si>
  <si>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</si>
  <si>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</si>
  <si>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</si>
  <si>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</si>
  <si>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</si>
  <si>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</si>
  <si>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</si>
  <si>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</si>
  <si>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</si>
  <si>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</si>
  <si>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</si>
  <si>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</si>
  <si>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</si>
  <si>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</si>
  <si>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</si>
  <si>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</si>
  <si>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</si>
  <si>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</si>
  <si>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</si>
  <si>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</si>
  <si>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</si>
  <si>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</si>
  <si>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</si>
  <si>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</si>
  <si>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</si>
  <si>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</si>
  <si>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</si>
  <si>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</si>
  <si>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</si>
  <si>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</si>
  <si>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</si>
  <si>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</si>
  <si>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</si>
  <si>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</si>
  <si>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</si>
  <si>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</si>
  <si>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</si>
  <si>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</si>
  <si>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</si>
  <si>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</si>
  <si>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</si>
  <si>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</si>
  <si>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</si>
  <si>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</si>
  <si>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</si>
  <si>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</si>
  <si>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</si>
  <si>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</si>
  <si>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</si>
  <si>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</si>
  <si>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</si>
  <si>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</si>
  <si>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</si>
  <si>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</si>
  <si>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</si>
  <si>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</si>
  <si>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</si>
  <si>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</si>
  <si>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</si>
  <si>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</si>
  <si>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</si>
  <si>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</si>
  <si>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</si>
  <si>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</si>
  <si>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</si>
  <si>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</si>
  <si>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</si>
  <si>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</si>
  <si>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</si>
  <si>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</si>
  <si>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</si>
  <si>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</si>
  <si>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</si>
  <si>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</si>
  <si>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</si>
  <si>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</si>
  <si>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</si>
  <si>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</si>
  <si>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</si>
  <si>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</si>
  <si>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</si>
  <si>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</si>
  <si>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</si>
  <si>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</si>
  <si>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</si>
  <si>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</si>
  <si>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</si>
  <si>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</si>
  <si>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</si>
  <si>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</si>
  <si>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</si>
  <si>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</si>
  <si>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</si>
  <si>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</si>
  <si>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</si>
  <si>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</si>
  <si>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</si>
  <si>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</si>
  <si>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</si>
  <si>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</si>
  <si>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</si>
  <si>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</si>
  <si>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</si>
  <si>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</si>
  <si>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</si>
  <si>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</si>
  <si>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</si>
  <si>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</si>
  <si>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</si>
  <si>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</si>
  <si>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</si>
  <si>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</si>
  <si>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</si>
  <si>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</si>
  <si>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</si>
  <si>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</si>
  <si>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</si>
  <si>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</si>
  <si>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</si>
  <si>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</si>
  <si>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</si>
  <si>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</si>
  <si>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</si>
  <si>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</si>
  <si>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</si>
  <si>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</si>
  <si>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</si>
  <si>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</si>
  <si>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</si>
  <si>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</si>
  <si>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</si>
  <si>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</si>
  <si>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</si>
  <si>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</si>
  <si>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</si>
  <si>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</si>
  <si>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</si>
  <si>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</si>
  <si>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</si>
  <si>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</si>
  <si>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</si>
  <si>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</si>
  <si>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</si>
  <si>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</si>
  <si>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</si>
  <si>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</si>
  <si>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</si>
  <si>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</si>
  <si>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</si>
  <si>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</si>
  <si>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</si>
  <si>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</si>
  <si>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</si>
  <si>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</si>
  <si>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</si>
  <si>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</si>
  <si>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</si>
  <si>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</si>
  <si>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</si>
  <si>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</si>
  <si>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</si>
  <si>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</si>
  <si>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</si>
  <si>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</si>
  <si>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</si>
  <si>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</si>
  <si>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</si>
  <si>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</si>
  <si>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</si>
  <si>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</si>
  <si>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</si>
  <si>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</si>
  <si>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</si>
  <si>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</si>
  <si>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</si>
  <si>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</si>
  <si>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</si>
  <si>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</si>
  <si>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</si>
  <si>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</si>
  <si>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</si>
  <si>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</si>
  <si>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</si>
  <si>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</si>
  <si>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</si>
  <si>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</si>
  <si>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</si>
  <si>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</si>
  <si>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</si>
  <si>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</si>
  <si>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</si>
  <si>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</si>
  <si>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</si>
  <si>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</si>
  <si>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</si>
  <si>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</si>
  <si>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</si>
  <si>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</si>
  <si>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</si>
  <si>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</si>
  <si>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</si>
  <si>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</si>
  <si>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</si>
  <si>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</si>
  <si>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</si>
  <si>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</si>
  <si>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</si>
  <si>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</si>
  <si>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</si>
  <si>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</si>
  <si>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</si>
  <si>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</si>
  <si>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</si>
  <si>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</si>
  <si>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</si>
  <si>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</si>
  <si>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</si>
  <si>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</si>
  <si>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</si>
  <si>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</si>
  <si>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</si>
  <si>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</si>
  <si>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</si>
  <si>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</si>
  <si>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</si>
  <si>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</si>
  <si>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</si>
  <si>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</si>
  <si>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</si>
  <si>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</si>
  <si>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</si>
  <si>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</si>
  <si>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</si>
  <si>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</si>
  <si>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</si>
  <si>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</si>
  <si>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</si>
  <si>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</si>
  <si>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</si>
  <si>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</si>
  <si>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</si>
  <si>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</si>
  <si>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</si>
  <si>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</si>
  <si>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</si>
  <si>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</si>
  <si>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</si>
  <si>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</si>
  <si>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</si>
  <si>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</si>
  <si>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</si>
  <si>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</si>
  <si>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</si>
  <si>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</si>
  <si>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</si>
  <si>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</si>
  <si>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</si>
  <si>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</si>
  <si>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</si>
  <si>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</si>
  <si>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</si>
  <si>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</si>
  <si>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</si>
  <si>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</si>
  <si>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</si>
  <si>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</si>
  <si>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</si>
  <si>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</si>
  <si>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</si>
  <si>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</si>
  <si>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</si>
  <si>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</si>
  <si>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</si>
  <si>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</si>
  <si>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</si>
  <si>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</si>
  <si>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</si>
  <si>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</si>
  <si>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</si>
  <si>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</si>
  <si>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</si>
  <si>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</si>
  <si>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</si>
  <si>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</si>
  <si>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</si>
  <si>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</si>
  <si>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</si>
  <si>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</si>
  <si>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</si>
  <si>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</si>
  <si>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</si>
  <si>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</si>
  <si>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</si>
  <si>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</si>
  <si>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</si>
  <si>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</si>
  <si>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</si>
  <si>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</si>
  <si>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</si>
  <si>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</si>
  <si>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</si>
  <si>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</si>
  <si>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</si>
  <si>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</si>
  <si>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</si>
  <si>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</si>
  <si>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</si>
  <si>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</si>
  <si>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</si>
  <si>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</si>
  <si>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</si>
  <si>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</si>
  <si>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</si>
  <si>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</si>
  <si>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</si>
  <si>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</si>
  <si>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</si>
  <si>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</si>
  <si>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</si>
  <si>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</si>
  <si>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</si>
  <si>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</si>
  <si>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</si>
  <si>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</si>
  <si>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</si>
  <si>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</si>
  <si>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</si>
  <si>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</si>
  <si>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</si>
  <si>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</si>
  <si>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</si>
  <si>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</si>
  <si>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</si>
  <si>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</si>
  <si>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</si>
  <si>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</si>
  <si>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</si>
  <si>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</si>
  <si>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</si>
  <si>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</si>
  <si>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</si>
  <si>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</si>
  <si>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</si>
  <si>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</si>
  <si>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</si>
  <si>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</si>
  <si>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</si>
  <si>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</si>
  <si>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</si>
  <si>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</si>
  <si>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</si>
  <si>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</si>
  <si>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</si>
  <si>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</si>
  <si>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</si>
  <si>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</si>
  <si>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</si>
  <si>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</si>
  <si>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</si>
  <si>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</si>
  <si>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</si>
  <si>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</si>
  <si>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</si>
  <si>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</si>
  <si>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</si>
  <si>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</si>
  <si>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</si>
  <si>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</si>
  <si>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</si>
  <si>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</si>
  <si>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</si>
  <si>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</si>
  <si>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</si>
  <si>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</si>
  <si>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</si>
  <si>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</si>
  <si>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</si>
  <si>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</si>
  <si>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</si>
  <si>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</si>
  <si>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</si>
  <si>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</si>
  <si>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</si>
  <si>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</si>
  <si>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</si>
  <si>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</si>
  <si>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</si>
  <si>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</si>
  <si>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</si>
  <si>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</si>
  <si>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</si>
  <si>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</si>
  <si>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</si>
  <si>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</si>
  <si>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</si>
  <si>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</si>
  <si>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</si>
  <si>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</si>
  <si>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</si>
  <si>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</si>
  <si>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</si>
  <si>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</si>
  <si>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</si>
  <si>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</si>
  <si>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</si>
  <si>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</si>
  <si>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</si>
  <si>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</si>
  <si>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</si>
  <si>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</si>
  <si>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</si>
  <si>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</si>
  <si>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</si>
  <si>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</si>
  <si>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</si>
  <si>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</si>
  <si>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</si>
  <si>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</si>
  <si>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</si>
  <si>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</si>
  <si>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</si>
  <si>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</si>
  <si>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</si>
  <si>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</si>
  <si>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</si>
  <si>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</si>
  <si>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</si>
  <si>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</si>
  <si>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</si>
  <si>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</si>
  <si>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</si>
  <si>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</si>
  <si>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</si>
  <si>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</si>
  <si>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</si>
  <si>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</si>
  <si>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</si>
  <si>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</si>
  <si>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</si>
  <si>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</si>
  <si>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</si>
  <si>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</si>
  <si>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</si>
  <si>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</si>
  <si>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</si>
  <si>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</si>
  <si>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</si>
  <si>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</si>
  <si>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</si>
  <si>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</si>
  <si>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</si>
  <si>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</si>
  <si>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</si>
  <si>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</si>
  <si>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</si>
  <si>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</si>
  <si>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</si>
  <si>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</si>
  <si>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</si>
  <si>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</si>
  <si>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</si>
  <si>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</si>
  <si>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</si>
  <si>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</si>
  <si>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</si>
  <si>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</si>
  <si>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</si>
  <si>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</si>
  <si>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</si>
  <si>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</si>
  <si>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</si>
  <si>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</si>
  <si>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</si>
  <si>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</si>
  <si>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</si>
  <si>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</si>
  <si>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</si>
  <si>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</si>
  <si>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</si>
  <si>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</si>
  <si>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</si>
  <si>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</si>
  <si>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</si>
  <si>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</si>
  <si>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</si>
  <si>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</si>
  <si>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</si>
  <si>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</si>
  <si>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</si>
  <si>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</si>
  <si>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</si>
  <si>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</si>
  <si>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</si>
  <si>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</si>
  <si>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</si>
  <si>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</si>
  <si>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</si>
  <si>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</si>
  <si>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</si>
  <si>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</si>
  <si>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</si>
  <si>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</si>
  <si>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</si>
  <si>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</si>
  <si>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</si>
  <si>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</si>
  <si>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</si>
  <si>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</si>
  <si>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</si>
  <si>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</si>
  <si>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</si>
  <si>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</si>
  <si>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</si>
  <si>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</si>
  <si>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</si>
  <si>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</si>
  <si>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</si>
  <si>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</si>
  <si>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</si>
  <si>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</si>
  <si>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</si>
  <si>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</si>
  <si>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</si>
  <si>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</si>
  <si>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</si>
  <si>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</si>
  <si>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</si>
  <si>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</si>
  <si>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</si>
  <si>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</si>
  <si>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</si>
  <si>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</si>
  <si>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</si>
  <si>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</si>
  <si>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</si>
  <si>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</si>
  <si>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</si>
  <si>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</si>
  <si>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</si>
  <si>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</si>
  <si>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</si>
  <si>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</si>
  <si>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</si>
  <si>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</si>
  <si>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</si>
  <si>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</si>
  <si>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</si>
  <si>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</si>
  <si>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</si>
  <si>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</si>
  <si>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</si>
  <si>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</si>
  <si>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</si>
  <si>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</si>
  <si>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</si>
  <si>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</si>
  <si>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</si>
  <si>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</si>
  <si>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</si>
  <si>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</si>
  <si>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</si>
  <si>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</si>
  <si>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</si>
  <si>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</si>
  <si>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</si>
  <si>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</si>
  <si>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</si>
  <si>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</si>
  <si>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</si>
  <si>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</si>
  <si>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</si>
  <si>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</si>
  <si>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</si>
  <si>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</si>
  <si>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</si>
  <si>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</si>
  <si>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</si>
  <si>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</si>
  <si>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</si>
  <si>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</si>
  <si>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</si>
  <si>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</si>
  <si>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</si>
  <si>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</si>
  <si>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</si>
  <si>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</si>
  <si>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</si>
  <si>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</si>
  <si>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</si>
  <si>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</si>
  <si>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</si>
  <si>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</si>
  <si>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</si>
  <si>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</si>
  <si>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</si>
  <si>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</si>
  <si>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</si>
  <si>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</si>
  <si>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</si>
  <si>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</si>
  <si>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</si>
  <si>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</si>
  <si>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</si>
  <si>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</si>
  <si>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</si>
  <si>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</si>
  <si>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</si>
  <si>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</si>
  <si>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</si>
  <si>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</si>
  <si>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</si>
  <si>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</si>
  <si>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</si>
  <si>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</si>
  <si>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</si>
  <si>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</si>
  <si>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</si>
  <si>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</si>
  <si>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</si>
  <si>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</si>
  <si>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</si>
  <si>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</si>
  <si>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</si>
  <si>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</si>
  <si>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</si>
  <si>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</si>
  <si>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</si>
  <si>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</si>
  <si>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</si>
  <si>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</si>
  <si>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</si>
  <si>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</si>
  <si>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</si>
  <si>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</si>
  <si>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</si>
  <si>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</si>
  <si>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</si>
  <si>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</si>
  <si>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</si>
  <si>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</si>
  <si>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</si>
  <si>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</si>
  <si>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</si>
  <si>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</si>
  <si>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</si>
  <si>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</si>
  <si>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</si>
  <si>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</si>
  <si>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</si>
  <si>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</si>
  <si>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</si>
  <si>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</si>
  <si>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</si>
  <si>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</si>
  <si>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</si>
  <si>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</si>
  <si>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</si>
  <si>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</si>
  <si>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</si>
  <si>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</si>
  <si>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</si>
  <si>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</si>
  <si>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</si>
  <si>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</si>
  <si>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</si>
  <si>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</si>
  <si>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</si>
  <si>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</si>
  <si>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</si>
  <si>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</si>
  <si>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</si>
  <si>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</si>
  <si>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</si>
  <si>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</si>
  <si>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</si>
  <si>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</si>
  <si>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</si>
  <si>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</si>
  <si>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</si>
  <si>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</si>
  <si>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</si>
  <si>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</si>
  <si>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</si>
  <si>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</si>
  <si>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</si>
  <si>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</si>
  <si>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</si>
  <si>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</si>
  <si>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</si>
  <si>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</si>
  <si>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</si>
  <si>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</si>
  <si>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</si>
  <si>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</si>
  <si>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</si>
  <si>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</si>
  <si>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</si>
  <si>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</si>
  <si>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</si>
  <si>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</si>
  <si>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</si>
  <si>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</si>
  <si>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</si>
  <si>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</si>
  <si>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</si>
  <si>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</si>
  <si>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</si>
  <si>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</si>
  <si>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</si>
  <si>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</si>
  <si>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</si>
  <si>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</si>
  <si>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</si>
  <si>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</si>
  <si>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</si>
  <si>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</si>
  <si>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</si>
  <si>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</si>
  <si>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</si>
  <si>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</si>
  <si>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</si>
  <si>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</si>
  <si>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</si>
  <si>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</si>
  <si>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</si>
  <si>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</si>
  <si>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</si>
  <si>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</si>
  <si>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</si>
  <si>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</si>
  <si>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</si>
  <si>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</si>
  <si>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</si>
  <si>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</si>
  <si>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</si>
  <si>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</si>
  <si>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</si>
  <si>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</si>
  <si>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</si>
  <si>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</si>
  <si>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</si>
  <si>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</si>
  <si>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</si>
  <si>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</si>
  <si>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</si>
  <si>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</si>
  <si>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</si>
  <si>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</si>
  <si>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</si>
  <si>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</si>
  <si>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</si>
  <si>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</si>
  <si>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</si>
  <si>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</si>
  <si>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</si>
  <si>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</si>
  <si>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</si>
  <si>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</si>
  <si>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</si>
  <si>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</si>
  <si>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</si>
  <si>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</si>
  <si>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</si>
  <si>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</si>
  <si>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</si>
  <si>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</si>
  <si>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</si>
  <si>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</si>
  <si>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</si>
  <si>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</si>
  <si>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</si>
  <si>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</si>
  <si>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</si>
  <si>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</si>
  <si>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</si>
  <si>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</si>
  <si>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</si>
  <si>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</si>
  <si>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</si>
  <si>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</si>
  <si>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</si>
  <si>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</si>
  <si>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</si>
  <si>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</si>
  <si>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</si>
  <si>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</si>
  <si>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</si>
  <si>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</si>
  <si>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</si>
  <si>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</si>
  <si>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</si>
  <si>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</si>
  <si>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</si>
  <si>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</si>
  <si>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</si>
  <si>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</si>
  <si>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</si>
  <si>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</si>
  <si>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</si>
  <si>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</si>
  <si>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</si>
  <si>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</si>
  <si>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</si>
  <si>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</si>
  <si>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</si>
  <si>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</si>
  <si>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</si>
  <si>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</si>
  <si>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</si>
  <si>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</si>
  <si>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</si>
  <si>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</si>
  <si>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</si>
  <si>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</si>
  <si>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</si>
  <si>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</si>
  <si>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</si>
  <si>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</si>
  <si>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</si>
  <si>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</si>
  <si>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</si>
  <si>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</si>
  <si>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</si>
  <si>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</si>
  <si>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</si>
  <si>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</si>
  <si>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</si>
  <si>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</si>
  <si>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</si>
  <si>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</si>
  <si>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</si>
  <si>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</si>
  <si>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</si>
  <si>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</si>
  <si>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</si>
  <si>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</si>
  <si>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</si>
  <si>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</si>
  <si>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</si>
  <si>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</si>
  <si>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</si>
  <si>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</si>
  <si>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</si>
  <si>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</si>
  <si>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</si>
  <si>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</si>
  <si>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</si>
  <si>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</si>
  <si>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</si>
  <si>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</si>
  <si>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</si>
  <si>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</si>
  <si>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</si>
  <si>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</si>
  <si>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</si>
  <si>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</si>
  <si>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</si>
  <si>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</si>
  <si>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</si>
  <si>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</si>
  <si>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</si>
  <si>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</si>
  <si>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</si>
  <si>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</si>
  <si>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</si>
  <si>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</si>
  <si>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</si>
  <si>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</si>
  <si>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</si>
  <si>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</si>
  <si>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</si>
  <si>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</si>
  <si>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</si>
  <si>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</si>
  <si>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</si>
  <si>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</si>
  <si>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</si>
  <si>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</si>
  <si>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</si>
  <si>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</si>
  <si>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</si>
  <si>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</si>
  <si>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</si>
  <si>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</si>
  <si>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</si>
  <si>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</si>
  <si>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</si>
  <si>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</si>
  <si>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</si>
  <si>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</si>
  <si>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</si>
  <si>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</si>
  <si>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</si>
  <si>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</si>
  <si>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</si>
  <si>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</si>
  <si>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</si>
  <si>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</si>
  <si>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</si>
  <si>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</si>
  <si>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</si>
  <si>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</si>
  <si>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</si>
  <si>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</si>
  <si>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</si>
  <si>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</si>
  <si>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</si>
  <si>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</si>
  <si>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</si>
  <si>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</si>
  <si>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</si>
  <si>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</si>
  <si>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</si>
  <si>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</si>
  <si>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</si>
  <si>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</si>
  <si>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</si>
  <si>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</si>
  <si>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</si>
  <si>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</si>
  <si>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</si>
  <si>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</si>
  <si>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</si>
  <si>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</si>
  <si>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</si>
  <si>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</si>
  <si>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</si>
  <si>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</si>
  <si>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</si>
  <si>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</si>
  <si>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</si>
  <si>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</si>
  <si>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</si>
  <si>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</si>
  <si>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</si>
  <si>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</si>
  <si>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</si>
  <si>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</si>
  <si>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</si>
  <si>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</si>
  <si>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</si>
  <si>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</si>
  <si>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</si>
  <si>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</si>
  <si>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</si>
  <si>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</si>
  <si>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</si>
  <si>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</si>
  <si>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</si>
  <si>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</si>
  <si>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</si>
  <si>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</si>
  <si>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</si>
  <si>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</si>
  <si>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</si>
  <si>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</si>
  <si>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</si>
  <si>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</si>
  <si>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</si>
  <si>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</si>
  <si>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</si>
  <si>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</si>
  <si>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</si>
  <si>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</si>
  <si>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</si>
  <si>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</si>
  <si>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</si>
  <si>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</si>
  <si>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</si>
  <si>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</si>
  <si>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</si>
  <si>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</si>
  <si>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</si>
  <si>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</si>
  <si>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</si>
  <si>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</si>
  <si>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</si>
  <si>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</si>
  <si>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</si>
  <si>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</si>
  <si>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</si>
  <si>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</si>
  <si>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</si>
  <si>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</si>
  <si>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</si>
  <si>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</si>
  <si>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</si>
  <si>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</si>
  <si>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</si>
  <si>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</si>
  <si>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</si>
  <si>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</si>
  <si>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</si>
  <si>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</si>
  <si>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</si>
  <si>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</si>
  <si>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</si>
  <si>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</si>
  <si>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</si>
  <si>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</si>
  <si>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</si>
  <si>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</si>
  <si>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</si>
  <si>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</si>
  <si>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</si>
  <si>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</si>
  <si>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</si>
  <si>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</si>
  <si>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</si>
  <si>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</si>
  <si>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</si>
  <si>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</si>
  <si>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</si>
  <si>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</si>
  <si>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</si>
  <si>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</si>
  <si>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</si>
  <si>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</si>
  <si>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</si>
  <si>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</si>
  <si>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</si>
  <si>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</si>
  <si>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</si>
  <si>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</si>
  <si>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</si>
  <si>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</si>
  <si>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</si>
  <si>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</si>
  <si>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</si>
  <si>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</si>
  <si>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</si>
  <si>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</si>
  <si>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</si>
  <si>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</si>
  <si>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</si>
  <si>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</si>
  <si>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</si>
  <si>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</si>
  <si>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</si>
  <si>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</si>
  <si>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</si>
  <si>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</si>
  <si>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</si>
  <si>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</si>
  <si>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</si>
  <si>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</si>
  <si>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</si>
  <si>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</si>
  <si>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</si>
  <si>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</si>
  <si>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</si>
  <si>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</si>
  <si>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</si>
  <si>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</si>
  <si>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</si>
  <si>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</si>
  <si>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</si>
  <si>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</si>
  <si>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</si>
  <si>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</si>
  <si>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</si>
  <si>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</si>
  <si>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</si>
  <si>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</si>
  <si>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</si>
  <si>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</si>
  <si>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</si>
  <si>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</si>
  <si>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</si>
  <si>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</si>
  <si>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</si>
  <si>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</si>
  <si>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</si>
  <si>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</si>
  <si>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</si>
  <si>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</si>
  <si>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</si>
  <si>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</si>
  <si>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</si>
  <si>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</si>
  <si>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</si>
  <si>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</si>
  <si>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</si>
  <si>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</si>
  <si>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</si>
  <si>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</si>
  <si>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</si>
  <si>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</si>
  <si>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</si>
  <si>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</si>
  <si>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</si>
  <si>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</si>
  <si>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</si>
  <si>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</si>
  <si>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</si>
  <si>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</si>
  <si>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</si>
  <si>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</si>
  <si>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</si>
  <si>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</si>
  <si>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</si>
  <si>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</si>
  <si>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</si>
  <si>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</si>
  <si>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</si>
  <si>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</si>
  <si>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</si>
  <si>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</si>
  <si>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</si>
  <si>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</si>
  <si>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</si>
  <si>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</si>
  <si>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</si>
  <si>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</si>
  <si>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</si>
  <si>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</si>
  <si>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</si>
  <si>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</si>
  <si>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</si>
  <si>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</si>
  <si>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</si>
  <si>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</si>
  <si>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</si>
  <si>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</si>
  <si>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</si>
  <si>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</si>
  <si>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</si>
  <si>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</si>
  <si>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</si>
  <si>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</si>
  <si>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</si>
  <si>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</si>
  <si>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</si>
  <si>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</si>
  <si>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</si>
  <si>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</si>
  <si>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</si>
  <si>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</si>
  <si>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</si>
  <si>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</si>
  <si>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</si>
  <si>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</si>
  <si>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</si>
  <si>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</si>
  <si>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</si>
  <si>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</si>
  <si>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</si>
  <si>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</si>
  <si>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</si>
  <si>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</si>
  <si>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</si>
  <si>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</si>
  <si>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</si>
  <si>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</si>
  <si>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</si>
  <si>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</si>
  <si>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</si>
  <si>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</si>
  <si>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</si>
  <si>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</si>
  <si>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</si>
  <si>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</si>
  <si>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</si>
  <si>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</si>
  <si>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</si>
  <si>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</si>
  <si>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</si>
  <si>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</si>
  <si>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</si>
  <si>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</si>
  <si>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</si>
  <si>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</si>
  <si>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</si>
  <si>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</si>
  <si>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</si>
  <si>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</si>
  <si>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</si>
  <si>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</si>
  <si>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</si>
  <si>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</si>
  <si>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</si>
  <si>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</si>
  <si>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</si>
  <si>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</si>
  <si>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</si>
  <si>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</si>
  <si>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</si>
  <si>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</si>
  <si>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</si>
  <si>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</si>
  <si>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</si>
  <si>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</si>
  <si>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</si>
  <si>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</si>
  <si>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</si>
  <si>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</si>
  <si>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</si>
  <si>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</si>
  <si>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</si>
  <si>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</si>
  <si>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</si>
  <si>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</si>
  <si>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</si>
  <si>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</si>
  <si>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</si>
  <si>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</si>
  <si>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</si>
  <si>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</si>
  <si>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</si>
  <si>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</si>
  <si>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</si>
  <si>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</si>
  <si>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</si>
  <si>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</si>
  <si>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</si>
  <si>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</si>
  <si>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</si>
  <si>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</si>
  <si>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</si>
  <si>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</si>
  <si>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</si>
  <si>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</si>
  <si>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</si>
  <si>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</si>
  <si>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</si>
  <si>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</si>
  <si>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</si>
  <si>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</si>
  <si>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</si>
  <si>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</si>
  <si>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</si>
  <si>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</si>
  <si>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</si>
  <si>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</si>
  <si>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</si>
  <si>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</si>
  <si>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</si>
  <si>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</si>
  <si>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</si>
  <si>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</si>
  <si>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</si>
  <si>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</si>
  <si>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</si>
  <si>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</si>
  <si>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</si>
  <si>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</si>
  <si>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</si>
  <si>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</si>
  <si>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</si>
  <si>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</si>
  <si>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</si>
  <si>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</si>
  <si>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</si>
  <si>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</si>
  <si>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</si>
  <si>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</si>
  <si>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</si>
  <si>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</si>
  <si>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</si>
  <si>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</si>
  <si>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</si>
  <si>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</si>
  <si>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</si>
  <si>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</si>
  <si>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</si>
  <si>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</si>
  <si>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</si>
  <si>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</si>
  <si>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</si>
  <si>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</si>
  <si>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</si>
  <si>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</si>
  <si>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</si>
  <si>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</si>
  <si>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</si>
  <si>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</si>
  <si>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</si>
  <si>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</si>
  <si>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</si>
  <si>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</si>
  <si>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</si>
  <si>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</si>
  <si>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</si>
  <si>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</si>
  <si>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</si>
  <si>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</si>
  <si>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</si>
  <si>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</si>
  <si>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</si>
  <si>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</si>
  <si>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</si>
  <si>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</si>
  <si>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</si>
  <si>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</si>
  <si>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</si>
  <si>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</si>
  <si>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</si>
  <si>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</si>
  <si>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</si>
  <si>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</si>
  <si>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</si>
  <si>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</si>
  <si>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</si>
  <si>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</si>
  <si>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</si>
  <si>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</si>
  <si>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</si>
  <si>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</si>
  <si>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</si>
  <si>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</si>
  <si>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</si>
  <si>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</si>
  <si>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</si>
  <si>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</si>
  <si>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</si>
  <si>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</si>
  <si>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</si>
  <si>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</si>
  <si>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</si>
  <si>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</si>
  <si>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</si>
  <si>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</si>
  <si>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</si>
  <si>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</si>
  <si>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</si>
  <si>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</si>
  <si>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</si>
  <si>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</si>
  <si>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</si>
  <si>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</si>
  <si>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</si>
  <si>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</si>
  <si>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</si>
  <si>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</si>
  <si>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</si>
  <si>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</si>
  <si>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</si>
  <si>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</si>
  <si>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</si>
  <si>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</si>
  <si>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</si>
  <si>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</si>
  <si>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</si>
  <si>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</si>
  <si>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</si>
  <si>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</si>
  <si>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</si>
  <si>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</si>
  <si>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</si>
  <si>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</si>
  <si>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</si>
  <si>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</si>
  <si>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</si>
  <si>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</si>
  <si>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</si>
  <si>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</si>
  <si>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</si>
  <si>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</si>
  <si>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</si>
  <si>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</si>
  <si>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</si>
  <si>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</si>
  <si>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</si>
  <si>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</si>
  <si>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</si>
  <si>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</si>
  <si>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</si>
  <si>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</si>
  <si>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</si>
  <si>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</si>
  <si>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</si>
  <si>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</si>
  <si>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</si>
  <si>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</si>
  <si>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</si>
  <si>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</si>
  <si>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</si>
  <si>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</si>
  <si>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</si>
  <si>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</si>
  <si>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</si>
  <si>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</si>
  <si>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</si>
  <si>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</si>
  <si>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</si>
  <si>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</si>
  <si>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</si>
  <si>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</si>
  <si>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</si>
  <si>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</si>
  <si>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</si>
  <si>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</si>
  <si>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</si>
  <si>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</si>
  <si>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</si>
  <si>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</si>
  <si>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</si>
  <si>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</si>
  <si>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</si>
  <si>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</si>
  <si>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</si>
  <si>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</si>
  <si>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</si>
  <si>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</si>
  <si>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</si>
  <si>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</si>
  <si>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</si>
  <si>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</si>
  <si>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</si>
  <si>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</si>
  <si>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</si>
  <si>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</si>
  <si>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</si>
  <si>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</si>
  <si>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</si>
  <si>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</si>
  <si>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</si>
  <si>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</si>
  <si>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</si>
  <si>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</si>
  <si>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</si>
  <si>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</si>
  <si>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</si>
  <si>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</si>
  <si>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</si>
  <si>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</si>
  <si>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</si>
  <si>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</si>
  <si>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</si>
  <si>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</si>
  <si>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</si>
  <si>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</si>
  <si>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</si>
  <si>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</si>
  <si>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</si>
  <si>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</si>
  <si>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</si>
  <si>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</si>
  <si>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</si>
  <si>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</si>
  <si>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</si>
  <si>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</si>
  <si>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</si>
  <si>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</si>
  <si>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</si>
  <si>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</si>
  <si>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</si>
  <si>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</si>
  <si>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</si>
  <si>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</si>
  <si>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</si>
  <si>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</si>
  <si>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</si>
  <si>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</si>
  <si>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</si>
  <si>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</si>
  <si>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</si>
  <si>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</si>
  <si>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</si>
  <si>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</si>
  <si>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</si>
  <si>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</si>
  <si>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</si>
  <si>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</si>
  <si>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</si>
  <si>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</si>
  <si>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</si>
  <si>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</si>
  <si>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</si>
  <si>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</si>
  <si>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</si>
  <si>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</si>
  <si>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</si>
  <si>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</si>
  <si>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</si>
  <si>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</si>
  <si>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</si>
  <si>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</si>
  <si>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</si>
  <si>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</si>
  <si>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</si>
  <si>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</si>
  <si>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</si>
  <si>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</si>
  <si>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</si>
  <si>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</si>
  <si>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</si>
  <si>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</si>
  <si>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</si>
  <si>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</si>
  <si>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</si>
  <si>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</si>
  <si>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</si>
  <si>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</si>
  <si>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</si>
  <si>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</si>
  <si>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</si>
  <si>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</si>
  <si>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</si>
  <si>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</si>
  <si>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</si>
  <si>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</si>
  <si>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</si>
  <si>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</si>
  <si>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</si>
  <si>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</si>
  <si>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</si>
  <si>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</si>
  <si>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</si>
  <si>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</si>
  <si>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</si>
  <si>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</si>
  <si>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</si>
  <si>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</si>
  <si>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</si>
  <si>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</si>
  <si>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</si>
  <si>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</si>
  <si>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</si>
  <si>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</si>
  <si>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</si>
  <si>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</si>
  <si>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</si>
  <si>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</si>
  <si>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</si>
  <si>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</si>
  <si>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</si>
  <si>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</si>
  <si>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</si>
  <si>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</si>
  <si>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</si>
  <si>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</si>
  <si>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</si>
  <si>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</si>
  <si>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</si>
  <si>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</si>
  <si>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</si>
  <si>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</si>
  <si>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</si>
  <si>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</si>
  <si>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</si>
  <si>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</si>
  <si>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</si>
  <si>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</si>
  <si>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</si>
  <si>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</si>
  <si>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</si>
  <si>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</si>
  <si>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</si>
  <si>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</si>
  <si>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</si>
  <si>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</si>
  <si>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</si>
  <si>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</si>
  <si>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</si>
  <si>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</si>
  <si>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</si>
  <si>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</si>
  <si>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</si>
  <si>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</si>
  <si>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</si>
  <si>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</si>
  <si>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</si>
  <si>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</si>
  <si>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</si>
  <si>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</si>
  <si>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</si>
  <si>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</si>
  <si>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</si>
  <si>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</si>
  <si>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</si>
  <si>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</si>
  <si>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</si>
  <si>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</si>
  <si>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</si>
  <si>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</si>
  <si>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</si>
  <si>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</si>
  <si>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</si>
  <si>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</si>
  <si>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</si>
  <si>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</si>
  <si>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</si>
  <si>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</si>
  <si>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</si>
  <si>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</si>
  <si>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</si>
  <si>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</si>
  <si>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</si>
  <si>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</si>
  <si>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</si>
  <si>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</si>
  <si>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</si>
  <si>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</si>
  <si>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</si>
  <si>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</si>
  <si>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</si>
  <si>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</si>
  <si>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</si>
  <si>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</si>
  <si>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</si>
  <si>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</si>
  <si>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</si>
  <si>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</si>
  <si>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</si>
  <si>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</si>
  <si>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</si>
  <si>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</si>
  <si>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</si>
  <si>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</si>
  <si>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</si>
  <si>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</si>
  <si>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</si>
  <si>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</si>
  <si>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</si>
  <si>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</si>
  <si>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</si>
  <si>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</si>
  <si>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</si>
  <si>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</si>
  <si>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</si>
  <si>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</si>
  <si>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</si>
  <si>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</si>
  <si>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</si>
  <si>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</si>
  <si>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</si>
  <si>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</si>
  <si>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</si>
  <si>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</si>
  <si>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</si>
  <si>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</si>
  <si>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</si>
  <si>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</si>
  <si>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</si>
  <si>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</si>
  <si>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</si>
  <si>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</si>
  <si>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</si>
  <si>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</si>
  <si>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</si>
  <si>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</si>
  <si>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</si>
  <si>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</si>
  <si>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</si>
  <si>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</si>
  <si>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</si>
  <si>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</si>
  <si>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</si>
  <si>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</si>
  <si>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</si>
  <si>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</si>
  <si>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</si>
  <si>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</si>
  <si>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</si>
  <si>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</si>
  <si>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</si>
  <si>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</si>
  <si>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</si>
  <si>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</si>
  <si>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</si>
  <si>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</si>
  <si>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</si>
  <si>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</si>
  <si>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</si>
  <si>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</si>
  <si>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</si>
  <si>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</si>
  <si>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</si>
  <si>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</si>
  <si>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</si>
  <si>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</si>
  <si>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</si>
  <si>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</si>
  <si>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</si>
  <si>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</si>
  <si>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</si>
  <si>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</si>
  <si>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</si>
  <si>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</si>
  <si>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</si>
  <si>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</si>
  <si>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</si>
  <si>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</si>
  <si>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</si>
  <si>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</si>
  <si>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</si>
  <si>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</si>
  <si>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</si>
  <si>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</si>
  <si>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</si>
  <si>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</si>
  <si>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</si>
  <si>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</si>
  <si>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</si>
  <si>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</si>
  <si>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</si>
  <si>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</si>
  <si>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</si>
  <si>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</si>
  <si>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</si>
  <si>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</si>
  <si>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</si>
  <si>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</si>
  <si>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</si>
  <si>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</si>
  <si>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</si>
  <si>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</si>
  <si>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</si>
  <si>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</si>
  <si>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</si>
  <si>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</si>
  <si>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</si>
  <si>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</si>
  <si>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</si>
  <si>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</si>
  <si>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</si>
  <si>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</si>
  <si>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</si>
  <si>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</si>
  <si>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</si>
  <si>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</si>
  <si>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</si>
  <si>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</si>
  <si>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</si>
  <si>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</si>
  <si>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</si>
  <si>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</si>
  <si>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</si>
  <si>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</si>
  <si>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</si>
  <si>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</si>
  <si>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</si>
  <si>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</si>
  <si>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</si>
  <si>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</si>
  <si>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</si>
  <si>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</si>
  <si>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</si>
  <si>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</si>
  <si>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</si>
  <si>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</si>
  <si>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</si>
  <si>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</si>
  <si>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</si>
  <si>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</si>
  <si>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</si>
  <si>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</si>
  <si>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</si>
  <si>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</si>
  <si>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</si>
  <si>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</si>
  <si>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</si>
  <si>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</si>
  <si>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</si>
  <si>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</si>
  <si>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</si>
  <si>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</si>
  <si>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</si>
  <si>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</si>
  <si>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</si>
  <si>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</si>
  <si>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</si>
  <si>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</si>
  <si>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</si>
  <si>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</si>
  <si>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</si>
  <si>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</si>
  <si>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</si>
  <si>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</si>
  <si>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</si>
  <si>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</si>
  <si>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</si>
  <si>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</si>
  <si>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</si>
  <si>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</si>
  <si>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</si>
  <si>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</si>
  <si>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</si>
  <si>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</si>
  <si>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</si>
  <si>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</si>
  <si>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</si>
  <si>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</si>
  <si>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</si>
  <si>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</si>
  <si>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</si>
  <si>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</si>
  <si>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</si>
  <si>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</si>
  <si>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</si>
  <si>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</si>
  <si>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</si>
  <si>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</si>
  <si>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</si>
  <si>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</si>
  <si>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</si>
  <si>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</si>
  <si>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</si>
  <si>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</si>
  <si>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</si>
  <si>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</si>
  <si>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</si>
  <si>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</si>
  <si>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</si>
  <si>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</si>
  <si>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</si>
  <si>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</si>
  <si>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</si>
  <si>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</si>
  <si>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</si>
  <si>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</si>
  <si>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</si>
  <si>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</si>
  <si>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</si>
  <si>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</si>
  <si>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</si>
  <si>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</si>
  <si>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</si>
  <si>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</si>
  <si>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</si>
  <si>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</si>
  <si>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</si>
  <si>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</si>
  <si>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</si>
  <si>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</si>
  <si>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</si>
  <si>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</si>
  <si>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</si>
  <si>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</si>
  <si>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</si>
  <si>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</si>
  <si>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</si>
  <si>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</si>
  <si>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</si>
  <si>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</si>
  <si>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</si>
  <si>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</si>
  <si>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</si>
  <si>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</si>
  <si>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</si>
  <si>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</si>
  <si>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</si>
  <si>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</si>
  <si>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</si>
  <si>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</si>
  <si>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</si>
  <si>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</si>
  <si>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</si>
  <si>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</si>
  <si>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</si>
  <si>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</si>
  <si>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</si>
  <si>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</si>
  <si>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</si>
  <si>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</si>
  <si>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</si>
  <si>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</si>
  <si>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</si>
  <si>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</si>
  <si>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</si>
  <si>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</si>
  <si>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</si>
  <si>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</si>
  <si>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</si>
  <si>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</si>
  <si>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</si>
  <si>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</si>
  <si>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</si>
  <si>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</si>
  <si>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</si>
  <si>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</si>
  <si>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</si>
  <si>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</si>
  <si>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</si>
  <si>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</si>
  <si>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</si>
  <si>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</si>
  <si>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</si>
  <si>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</si>
  <si>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</si>
  <si>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</si>
  <si>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</si>
  <si>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</si>
  <si>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</si>
  <si>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</si>
  <si>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</si>
  <si>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</si>
  <si>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</si>
  <si>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</si>
  <si>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</si>
  <si>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</si>
  <si>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</si>
  <si>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</si>
  <si>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</si>
  <si>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</si>
  <si>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</si>
  <si>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</si>
  <si>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</si>
  <si>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</si>
  <si>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</si>
  <si>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</si>
  <si>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</si>
  <si>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</si>
  <si>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</si>
  <si>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</si>
  <si>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</si>
  <si>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</si>
  <si>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</si>
  <si>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</si>
  <si>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</si>
  <si>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</si>
  <si>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</si>
  <si>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</si>
  <si>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</si>
  <si>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</si>
  <si>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</si>
  <si>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</si>
  <si>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</si>
  <si>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</si>
  <si>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</si>
  <si>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</si>
  <si>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</si>
  <si>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</si>
  <si>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</si>
  <si>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</si>
  <si>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</si>
  <si>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</si>
  <si>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</si>
  <si>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</si>
  <si>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</si>
  <si>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</si>
  <si>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</si>
  <si>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</si>
  <si>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</si>
  <si>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</si>
  <si>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</si>
  <si>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</si>
  <si>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</si>
  <si>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</si>
  <si>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</si>
  <si>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</si>
  <si>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</si>
  <si>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</si>
  <si>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</si>
  <si>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</si>
  <si>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</si>
  <si>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</si>
  <si>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</si>
  <si>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</si>
  <si>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</si>
  <si>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</si>
  <si>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</si>
  <si>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</si>
  <si>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</si>
  <si>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</si>
  <si>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</si>
  <si>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</si>
  <si>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</si>
  <si>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</si>
  <si>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</si>
  <si>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</si>
  <si>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</si>
  <si>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</si>
  <si>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</si>
  <si>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</si>
  <si>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</si>
  <si>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</si>
  <si>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</si>
  <si>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</si>
  <si>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</si>
  <si>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</si>
  <si>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</si>
  <si>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</si>
  <si>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</si>
  <si>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</si>
  <si>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</si>
  <si>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</si>
  <si>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</si>
  <si>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</si>
  <si>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</si>
  <si>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</si>
  <si>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</si>
  <si>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</si>
  <si>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</si>
  <si>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</si>
  <si>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</si>
  <si>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</si>
  <si>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</si>
  <si>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</si>
  <si>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</si>
  <si>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</si>
  <si>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</si>
  <si>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</si>
  <si>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</si>
  <si>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</si>
  <si>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</si>
  <si>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</si>
  <si>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</si>
  <si>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</si>
  <si>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</si>
  <si>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</si>
  <si>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</si>
  <si>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</si>
  <si>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</si>
  <si>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</si>
  <si>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</si>
  <si>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</si>
  <si>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</si>
  <si>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</si>
  <si>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</si>
  <si>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</si>
  <si>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</si>
  <si>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</si>
  <si>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</si>
  <si>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</si>
  <si>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</si>
  <si>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</si>
  <si>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</si>
  <si>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</si>
  <si>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</si>
  <si>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</si>
  <si>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</si>
  <si>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</si>
  <si>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</si>
  <si>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</si>
  <si>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</si>
  <si>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</si>
  <si>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</si>
  <si>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</si>
  <si>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</si>
  <si>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</si>
  <si>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</si>
  <si>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</si>
  <si>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</si>
  <si>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</si>
  <si>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</si>
  <si>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</si>
  <si>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</si>
  <si>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</si>
  <si>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</si>
  <si>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</si>
  <si>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</si>
  <si>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</si>
  <si>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</si>
  <si>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</si>
  <si>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</si>
  <si>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</si>
  <si>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</si>
  <si>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</si>
  <si>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</si>
  <si>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</si>
  <si>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</si>
  <si>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</si>
  <si>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</si>
  <si>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</si>
  <si>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</si>
  <si>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</si>
  <si>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</si>
  <si>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</si>
  <si>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</si>
  <si>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</si>
  <si>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</si>
  <si>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</si>
  <si>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</si>
  <si>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</si>
  <si>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</si>
  <si>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</si>
  <si>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</si>
  <si>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</si>
  <si>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</si>
  <si>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</si>
  <si>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</si>
  <si>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</si>
  <si>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</si>
  <si>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</si>
  <si>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</si>
  <si>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</si>
  <si>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</si>
  <si>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</si>
  <si>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</si>
  <si>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</si>
  <si>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</si>
  <si>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</si>
  <si>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</si>
  <si>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</si>
  <si>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</si>
  <si>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</si>
  <si>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</si>
  <si>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</si>
  <si>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</si>
  <si>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</si>
  <si>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</si>
  <si>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</si>
  <si>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</si>
  <si>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</si>
  <si>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</si>
  <si>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</si>
  <si>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</si>
  <si>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</si>
  <si>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</si>
  <si>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</si>
  <si>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</si>
  <si>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</si>
  <si>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</si>
  <si>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</si>
  <si>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</si>
  <si>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</si>
  <si>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</si>
  <si>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</si>
  <si>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</si>
  <si>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</si>
  <si>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</si>
  <si>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</si>
  <si>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</si>
  <si>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</si>
  <si>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</si>
  <si>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</si>
  <si>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</si>
  <si>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</si>
  <si>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</si>
  <si>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</si>
  <si>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</si>
  <si>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</si>
  <si>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</si>
  <si>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</si>
  <si>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</si>
  <si>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</si>
  <si>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</si>
  <si>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</si>
  <si>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</si>
  <si>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</si>
  <si>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</si>
  <si>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</si>
  <si>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</si>
  <si>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</si>
  <si>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</si>
  <si>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</si>
  <si>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</si>
  <si>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</si>
  <si>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</si>
  <si>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</si>
  <si>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</si>
  <si>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</si>
  <si>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</si>
  <si>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</si>
  <si>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</si>
  <si>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</si>
  <si>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</si>
  <si>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</si>
  <si>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</si>
  <si>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</si>
  <si>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</si>
  <si>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</si>
  <si>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</si>
  <si>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</si>
  <si>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</si>
  <si>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</si>
  <si>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</si>
  <si>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</si>
  <si>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</si>
  <si>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</si>
  <si>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</si>
  <si>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</si>
  <si>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</si>
  <si>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</si>
  <si>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</si>
  <si>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</si>
  <si>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</si>
  <si>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</si>
  <si>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</si>
  <si>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</si>
  <si>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</si>
  <si>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</si>
  <si>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</si>
  <si>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</si>
  <si>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</si>
  <si>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</si>
  <si>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</si>
  <si>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</si>
  <si>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</si>
  <si>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</si>
  <si>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</si>
  <si>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</si>
  <si>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</si>
  <si>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</si>
  <si>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</si>
  <si>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</si>
  <si>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</si>
  <si>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</si>
  <si>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</si>
  <si>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</si>
  <si>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</si>
  <si>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</si>
  <si>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</si>
  <si>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</si>
  <si>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</si>
  <si>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</si>
  <si>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</si>
  <si>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</si>
  <si>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</si>
  <si>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</si>
  <si>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</si>
  <si>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</si>
  <si>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</si>
  <si>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</si>
  <si>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</si>
  <si>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</si>
  <si>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</si>
  <si>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</si>
  <si>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</si>
  <si>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</si>
  <si>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</si>
  <si>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</si>
  <si>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</si>
  <si>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</si>
  <si>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</si>
  <si>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</si>
  <si>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</si>
  <si>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</si>
  <si>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</si>
  <si>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</si>
  <si>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</si>
  <si>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</si>
  <si>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</si>
  <si>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</si>
  <si>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</si>
  <si>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</si>
  <si>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</si>
  <si>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</si>
  <si>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</si>
  <si>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</si>
  <si>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</si>
  <si>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</si>
  <si>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</si>
  <si>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</si>
  <si>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</si>
  <si>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</si>
  <si>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</si>
  <si>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</si>
  <si>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</si>
  <si>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</si>
  <si>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</si>
  <si>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</si>
  <si>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</si>
  <si>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</si>
  <si>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</si>
  <si>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</si>
  <si>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</si>
  <si>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</si>
  <si>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</si>
  <si>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</si>
  <si>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</si>
  <si>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</si>
  <si>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</si>
  <si>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</si>
  <si>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</si>
  <si>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</si>
  <si>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</si>
  <si>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</si>
  <si>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</si>
  <si>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</si>
  <si>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</si>
  <si>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</si>
  <si>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</si>
  <si>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</si>
  <si>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</si>
  <si>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</si>
  <si>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</si>
  <si>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</si>
  <si>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</si>
  <si>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</si>
  <si>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</si>
  <si>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</si>
  <si>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</si>
  <si>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</si>
  <si>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</si>
  <si>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</si>
  <si>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</si>
  <si>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</si>
  <si>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</si>
  <si>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</si>
  <si>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</si>
  <si>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</si>
  <si>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</si>
  <si>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</si>
  <si>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</si>
  <si>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</si>
  <si>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</si>
  <si>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</si>
  <si>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</si>
  <si>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</si>
  <si>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</si>
  <si>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</si>
  <si>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</si>
  <si>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</si>
  <si>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</si>
  <si>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</si>
  <si>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</si>
  <si>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</si>
  <si>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</si>
  <si>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</si>
  <si>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</si>
  <si>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</si>
  <si>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</si>
  <si>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</si>
  <si>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</si>
  <si>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</si>
  <si>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</si>
  <si>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</si>
  <si>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</si>
  <si>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</si>
  <si>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</si>
  <si>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</si>
  <si>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</si>
  <si>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</si>
  <si>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</si>
  <si>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</si>
  <si>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</si>
  <si>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</si>
  <si>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</si>
  <si>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</si>
  <si>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</si>
  <si>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</si>
  <si>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</si>
  <si>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</si>
  <si>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</si>
  <si>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</si>
  <si>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</si>
  <si>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</si>
  <si>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</si>
  <si>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</si>
  <si>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</si>
  <si>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</si>
  <si>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</si>
  <si>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</si>
  <si>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</si>
  <si>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</si>
  <si>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</si>
  <si>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</si>
  <si>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</si>
  <si>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</si>
  <si>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</si>
  <si>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</si>
  <si>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</si>
  <si>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</si>
  <si>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</si>
  <si>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</si>
  <si>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</si>
  <si>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</si>
  <si>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</si>
  <si>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</si>
  <si>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</si>
  <si>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</si>
  <si>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</si>
  <si>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</si>
  <si>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</si>
  <si>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</si>
  <si>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</si>
  <si>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</si>
  <si>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</si>
  <si>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</si>
  <si>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</si>
  <si>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</si>
  <si>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</si>
  <si>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</si>
  <si>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</si>
  <si>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</si>
  <si>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</si>
  <si>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</si>
  <si>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</si>
  <si>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</si>
  <si>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</si>
  <si>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</si>
  <si>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</si>
  <si>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</si>
  <si>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</si>
  <si>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</si>
  <si>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</si>
  <si>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</si>
  <si>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</si>
  <si>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</si>
  <si>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</si>
  <si>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</si>
  <si>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</si>
  <si>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</si>
  <si>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</si>
  <si>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</si>
  <si>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</si>
  <si>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</si>
  <si>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</si>
  <si>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</si>
  <si>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</si>
  <si>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</si>
  <si>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</si>
  <si>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</si>
  <si>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</si>
  <si>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</si>
  <si>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</si>
  <si>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</si>
  <si>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</si>
  <si>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</si>
  <si>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</si>
  <si>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</si>
  <si>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</si>
  <si>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</si>
  <si>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</si>
  <si>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</si>
  <si>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</si>
  <si>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</si>
  <si>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</si>
  <si>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</si>
  <si>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</si>
  <si>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</si>
  <si>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</si>
  <si>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</si>
  <si>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</si>
  <si>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</si>
  <si>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</si>
  <si>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</si>
  <si>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</si>
  <si>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</si>
  <si>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</si>
  <si>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</si>
  <si>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</si>
  <si>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</si>
  <si>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</si>
  <si>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</si>
  <si>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</si>
  <si>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</si>
  <si>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</si>
  <si>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</si>
  <si>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</si>
  <si>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</si>
  <si>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</si>
  <si>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</si>
  <si>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</si>
  <si>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</si>
  <si>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</si>
  <si>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</si>
  <si>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</si>
  <si>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</si>
  <si>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</si>
  <si>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</si>
  <si>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</si>
  <si>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</si>
  <si>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</si>
  <si>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</si>
  <si>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</si>
  <si>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</si>
  <si>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</si>
  <si>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</si>
  <si>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</si>
  <si>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</si>
  <si>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</si>
  <si>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</si>
  <si>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</si>
  <si>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</si>
  <si>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</si>
  <si>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</si>
  <si>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</si>
  <si>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</si>
  <si>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</si>
  <si>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</si>
  <si>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</si>
  <si>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</si>
  <si>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</si>
  <si>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</si>
  <si>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</si>
  <si>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</si>
  <si>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</si>
  <si>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</si>
  <si>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</si>
  <si>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</si>
  <si>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</si>
  <si>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</si>
  <si>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</si>
  <si>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</si>
  <si>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</si>
  <si>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</si>
  <si>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</si>
  <si>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</si>
  <si>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</si>
  <si>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</si>
  <si>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</si>
  <si>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</si>
  <si>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</si>
  <si>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</si>
  <si>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</si>
  <si>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</si>
  <si>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</si>
  <si>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</si>
  <si>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</si>
  <si>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</si>
  <si>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</si>
  <si>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</si>
  <si>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</si>
  <si>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</si>
  <si>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</si>
  <si>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</si>
  <si>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</si>
  <si>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</si>
  <si>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</si>
  <si>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</si>
  <si>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</si>
  <si>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</si>
  <si>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</si>
  <si>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</si>
  <si>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</si>
  <si>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</si>
  <si>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</si>
  <si>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</si>
  <si>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</si>
  <si>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</si>
  <si>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</si>
  <si>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</si>
  <si>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</si>
  <si>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</si>
  <si>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</si>
  <si>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</si>
  <si>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</si>
  <si>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</si>
  <si>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</si>
  <si>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</si>
  <si>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</si>
  <si>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</si>
  <si>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</si>
  <si>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</si>
  <si>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</si>
  <si>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</si>
  <si>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</si>
  <si>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</si>
  <si>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</si>
  <si>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</si>
  <si>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</si>
  <si>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</si>
  <si>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</si>
  <si>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</si>
  <si>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</si>
  <si>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</si>
  <si>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</si>
  <si>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</si>
  <si>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</si>
  <si>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</si>
  <si>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</si>
  <si>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</si>
  <si>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</si>
  <si>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</si>
  <si>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</si>
  <si>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</si>
  <si>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</si>
  <si>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</si>
  <si>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</si>
  <si>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</si>
  <si>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</si>
  <si>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</si>
  <si>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</si>
  <si>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</si>
  <si>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</si>
  <si>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</si>
  <si>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</si>
  <si>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</si>
  <si>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</si>
  <si>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</si>
  <si>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</si>
  <si>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</si>
  <si>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</si>
  <si>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</si>
  <si>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</si>
  <si>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</si>
  <si>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</si>
  <si>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</si>
  <si>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</si>
  <si>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</si>
  <si>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</si>
  <si>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</si>
  <si>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</si>
  <si>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</si>
  <si>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</si>
  <si>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</si>
  <si>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</si>
  <si>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</si>
  <si>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</si>
  <si>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</si>
  <si>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</si>
  <si>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</si>
  <si>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</si>
  <si>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</si>
  <si>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</si>
  <si>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</si>
  <si>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</si>
  <si>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</si>
  <si>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</si>
  <si>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</si>
  <si>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</si>
  <si>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</si>
  <si>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</si>
  <si>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</si>
  <si>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</si>
  <si>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</si>
  <si>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</si>
  <si>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</si>
  <si>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</si>
  <si>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</si>
  <si>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</si>
  <si>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</si>
  <si>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</si>
  <si>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</si>
  <si>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</si>
  <si>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</si>
  <si>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</si>
  <si>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</si>
  <si>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</si>
  <si>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</si>
  <si>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</si>
  <si>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</si>
  <si>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</si>
  <si>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</si>
  <si>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</si>
  <si>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</si>
  <si>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</si>
  <si>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</si>
  <si>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</si>
  <si>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</si>
  <si>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</si>
  <si>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</si>
  <si>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</si>
  <si>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</si>
  <si>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</si>
  <si>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</si>
  <si>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</si>
  <si>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</si>
  <si>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</si>
  <si>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</si>
  <si>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</si>
  <si>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</si>
  <si>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</si>
  <si>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</si>
  <si>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</si>
  <si>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</si>
  <si>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</si>
  <si>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</si>
  <si>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</si>
  <si>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</si>
  <si>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</si>
  <si>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</si>
  <si>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</si>
  <si>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</si>
  <si>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</si>
  <si>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</si>
  <si>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</si>
  <si>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</si>
  <si>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</si>
  <si>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</si>
  <si>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</si>
  <si>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</si>
  <si>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</si>
  <si>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</si>
  <si>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</si>
  <si>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</si>
  <si>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</si>
  <si>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</si>
  <si>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</si>
  <si>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</si>
  <si>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</si>
  <si>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</si>
  <si>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</si>
  <si>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</si>
  <si>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</si>
  <si>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</si>
  <si>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</si>
  <si>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</si>
  <si>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</si>
  <si>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</si>
  <si>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</si>
  <si>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</si>
  <si>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</si>
  <si>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</si>
  <si>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</si>
  <si>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</si>
  <si>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</si>
  <si>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</si>
  <si>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</si>
  <si>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</si>
  <si>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</si>
  <si>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</si>
  <si>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</si>
  <si>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</si>
  <si>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</si>
  <si>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</si>
  <si>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</si>
  <si>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</si>
  <si>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</si>
  <si>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</si>
  <si>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</si>
  <si>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</si>
  <si>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</si>
  <si>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</si>
  <si>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</si>
  <si>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</si>
  <si>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</si>
  <si>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</si>
  <si>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</si>
  <si>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</si>
  <si>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</si>
  <si>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</si>
  <si>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</si>
  <si>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</si>
  <si>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</si>
  <si>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</si>
  <si>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</si>
  <si>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</si>
  <si>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</si>
  <si>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</si>
  <si>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</si>
  <si>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</si>
  <si>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</si>
  <si>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</si>
  <si>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</si>
  <si>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</si>
  <si>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</si>
  <si>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</si>
  <si>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</si>
  <si>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</si>
  <si>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</si>
  <si>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</si>
  <si>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</si>
  <si>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</si>
  <si>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</si>
  <si>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</si>
  <si>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</si>
  <si>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</si>
  <si>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</si>
  <si>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</si>
  <si>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</si>
  <si>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</si>
  <si>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</si>
  <si>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</si>
  <si>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</si>
  <si>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</si>
  <si>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</si>
  <si>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</si>
  <si>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</si>
  <si>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</si>
  <si>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</si>
  <si>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</si>
  <si>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</si>
  <si>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</si>
  <si>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</si>
  <si>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</si>
  <si>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</si>
  <si>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</si>
  <si>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</si>
  <si>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</si>
  <si>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</si>
  <si>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</si>
  <si>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</si>
  <si>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</si>
  <si>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</si>
  <si>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</si>
  <si>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</si>
  <si>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</si>
  <si>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</si>
  <si>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</si>
  <si>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</si>
  <si>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</si>
  <si>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</si>
  <si>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</si>
  <si>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</si>
  <si>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</si>
  <si>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</si>
  <si>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</si>
  <si>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</si>
  <si>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</si>
  <si>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</si>
  <si>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</si>
  <si>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</si>
  <si>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</si>
  <si>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</si>
  <si>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</si>
  <si>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</si>
  <si>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</si>
  <si>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</si>
  <si>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</si>
  <si>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</si>
  <si>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</si>
  <si>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</si>
  <si>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</si>
  <si>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</si>
  <si>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</si>
  <si>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</si>
  <si>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</si>
  <si>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</si>
  <si>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</si>
  <si>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</si>
  <si>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</si>
  <si>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</si>
  <si>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</si>
  <si>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</si>
  <si>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</si>
  <si>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</si>
  <si>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</si>
  <si>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</si>
  <si>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</si>
  <si>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</si>
  <si>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</si>
  <si>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</si>
  <si>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</si>
  <si>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</si>
  <si>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</si>
  <si>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</si>
  <si>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</si>
  <si>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</si>
  <si>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</si>
  <si>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</si>
  <si>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</si>
  <si>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</si>
  <si>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</si>
  <si>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</si>
  <si>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</si>
  <si>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</si>
  <si>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</si>
  <si>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</si>
  <si>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</si>
  <si>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</si>
  <si>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</si>
  <si>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</si>
  <si>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</si>
  <si>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</si>
  <si>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</si>
  <si>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</si>
  <si>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</si>
  <si>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</si>
  <si>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</si>
  <si>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</si>
  <si>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</si>
  <si>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</si>
  <si>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</si>
  <si>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</si>
  <si>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</si>
  <si>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</si>
  <si>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</si>
  <si>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</si>
  <si>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</si>
  <si>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</si>
  <si>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</si>
  <si>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</si>
  <si>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</si>
  <si>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</si>
  <si>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</si>
  <si>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</si>
  <si>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</si>
  <si>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</si>
  <si>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</si>
  <si>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</si>
  <si>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</si>
  <si>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</si>
  <si>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</si>
  <si>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</si>
  <si>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</si>
  <si>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</si>
  <si>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</si>
  <si>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</si>
  <si>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</si>
  <si>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</si>
  <si>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</si>
  <si>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</si>
  <si>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</si>
  <si>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</si>
  <si>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</si>
  <si>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</si>
  <si>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</si>
  <si>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</si>
  <si>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</si>
  <si>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</si>
  <si>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</si>
  <si>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</si>
  <si>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</si>
  <si>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</si>
  <si>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</si>
  <si>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</si>
  <si>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</si>
  <si>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</si>
  <si>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</si>
  <si>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</si>
  <si>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</si>
  <si>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</si>
  <si>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</si>
  <si>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</si>
  <si>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</si>
  <si>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</si>
  <si>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</si>
  <si>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</si>
  <si>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</si>
  <si>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</si>
  <si>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</si>
  <si>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</si>
  <si>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</si>
  <si>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</si>
  <si>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</si>
  <si>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</si>
  <si>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</si>
  <si>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</si>
  <si>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</si>
  <si>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</si>
  <si>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</si>
  <si>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</si>
  <si>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</si>
  <si>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</si>
  <si>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</si>
  <si>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</si>
  <si>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</si>
  <si>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</si>
  <si>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</si>
  <si>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</si>
  <si>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</si>
  <si>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</si>
  <si>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</si>
  <si>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</si>
  <si>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</si>
  <si>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</si>
  <si>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</si>
  <si>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</si>
  <si>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</si>
  <si>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</si>
  <si>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</si>
  <si>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</si>
  <si>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</si>
  <si>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</si>
  <si>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</si>
  <si>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</si>
  <si>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</si>
  <si>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</si>
  <si>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</si>
  <si>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</si>
  <si>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</si>
  <si>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</si>
  <si>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</si>
  <si>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</si>
  <si>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</si>
  <si>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</si>
  <si>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</si>
  <si>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</si>
  <si>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</si>
  <si>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</si>
  <si>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</si>
  <si>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</si>
  <si>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</si>
  <si>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</si>
  <si>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</si>
  <si>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</si>
  <si>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</si>
  <si>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</si>
  <si>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</si>
  <si>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</si>
  <si>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</si>
  <si>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</si>
  <si>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</si>
  <si>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</si>
  <si>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</si>
  <si>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</si>
  <si>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</si>
  <si>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</si>
  <si>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</si>
  <si>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</si>
  <si>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</si>
  <si>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</si>
  <si>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</si>
  <si>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</si>
  <si>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</si>
  <si>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</si>
  <si>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</si>
  <si>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</si>
  <si>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</si>
  <si>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</si>
  <si>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</si>
  <si>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</si>
  <si>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</si>
  <si>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</si>
  <si>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</si>
  <si>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</si>
  <si>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</si>
  <si>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</si>
  <si>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</si>
  <si>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</si>
  <si>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</si>
  <si>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</si>
  <si>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</si>
  <si>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</si>
  <si>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</si>
  <si>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</si>
  <si>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</si>
  <si>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</si>
  <si>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</si>
  <si>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</si>
  <si>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</si>
  <si>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</si>
  <si>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</si>
  <si>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</si>
  <si>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</si>
  <si>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</si>
  <si>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</si>
  <si>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</si>
  <si>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</si>
  <si>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</si>
  <si>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</si>
  <si>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</si>
  <si>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</si>
  <si>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</si>
  <si>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</si>
  <si>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</si>
  <si>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</si>
  <si>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</si>
  <si>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</si>
  <si>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</si>
  <si>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</si>
  <si>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</si>
  <si>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</si>
  <si>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</si>
  <si>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</si>
  <si>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</si>
  <si>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</si>
  <si>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</si>
  <si>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</si>
  <si>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</si>
  <si>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</si>
  <si>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</si>
  <si>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</si>
  <si>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</si>
  <si>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</si>
  <si>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</si>
  <si>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</si>
  <si>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</si>
  <si>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</si>
  <si>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</si>
  <si>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</si>
  <si>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</si>
  <si>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</si>
  <si>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</si>
  <si>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</si>
  <si>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</si>
  <si>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</si>
  <si>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</si>
  <si>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</si>
  <si>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</si>
  <si>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</si>
  <si>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</si>
  <si>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</si>
  <si>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</si>
  <si>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</si>
  <si>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</si>
  <si>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</si>
  <si>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</si>
  <si>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</si>
  <si>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</si>
  <si>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</si>
  <si>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</si>
  <si>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</si>
  <si>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</si>
  <si>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</si>
  <si>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</si>
  <si>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</si>
  <si>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</si>
  <si>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</si>
  <si>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</si>
  <si>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</si>
  <si>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</si>
  <si>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</si>
  <si>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</si>
  <si>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</si>
  <si>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</si>
  <si>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</si>
  <si>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</si>
  <si>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</si>
  <si>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</si>
  <si>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</si>
  <si>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</si>
  <si>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</si>
  <si>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</si>
  <si>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</si>
  <si>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</si>
  <si>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</si>
  <si>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</si>
  <si>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</si>
  <si>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</si>
  <si>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</si>
  <si>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</si>
  <si>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</si>
  <si>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</si>
  <si>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</si>
  <si>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</si>
  <si>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</si>
  <si>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</si>
  <si>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</si>
  <si>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</si>
  <si>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</si>
  <si>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</si>
  <si>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</si>
  <si>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</si>
  <si>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</si>
  <si>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</si>
  <si>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</si>
  <si>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</si>
  <si>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</si>
  <si>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</si>
  <si>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</si>
  <si>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</si>
  <si>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</si>
  <si>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</si>
  <si>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</si>
  <si>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</si>
  <si>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</si>
  <si>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</si>
  <si>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</si>
  <si>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</si>
  <si>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</si>
  <si>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</si>
  <si>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</si>
  <si>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</si>
  <si>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</si>
  <si>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</si>
  <si>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</si>
  <si>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</si>
  <si>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</si>
  <si>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</si>
  <si>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</si>
  <si>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</si>
  <si>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</si>
  <si>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</si>
  <si>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</si>
  <si>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</si>
  <si>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</si>
  <si>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</si>
  <si>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</si>
  <si>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</si>
  <si>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</si>
  <si>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</si>
  <si>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</si>
  <si>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</si>
  <si>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</si>
  <si>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</si>
  <si>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</si>
  <si>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</si>
  <si>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</si>
  <si>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</si>
  <si>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</si>
  <si>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</si>
  <si>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</si>
  <si>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</si>
  <si>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</si>
  <si>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</si>
  <si>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</si>
  <si>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</si>
  <si>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</si>
  <si>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</si>
  <si>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</si>
  <si>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</si>
  <si>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</si>
  <si>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</si>
  <si>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</si>
  <si>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</si>
  <si>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</si>
  <si>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</si>
  <si>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</si>
  <si>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</si>
  <si>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</si>
  <si>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</si>
  <si>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</si>
  <si>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</si>
  <si>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</si>
  <si>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</si>
  <si>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</si>
  <si>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</si>
  <si>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</si>
  <si>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</si>
  <si>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</si>
  <si>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</si>
  <si>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</si>
  <si>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</si>
  <si>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</si>
  <si>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</si>
  <si>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</si>
  <si>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</si>
  <si>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</si>
  <si>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</si>
  <si>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</si>
  <si>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</si>
  <si>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</si>
  <si>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</si>
  <si>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</si>
  <si>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</si>
  <si>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</si>
  <si>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</si>
  <si>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</si>
  <si>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</si>
  <si>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</si>
  <si>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</si>
  <si>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</si>
  <si>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</si>
  <si>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</si>
  <si>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</si>
  <si>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</si>
  <si>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</si>
  <si>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</si>
  <si>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</si>
  <si>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</si>
  <si>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</si>
  <si>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</si>
  <si>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</si>
  <si>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</si>
  <si>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</si>
  <si>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</si>
  <si>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</si>
  <si>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</si>
  <si>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</si>
  <si>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</si>
  <si>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</si>
  <si>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</si>
  <si>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</si>
  <si>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</si>
  <si>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</si>
  <si>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</si>
  <si>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</si>
  <si>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</si>
  <si>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</si>
  <si>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</si>
  <si>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</si>
  <si>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</si>
  <si>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</si>
  <si>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</si>
  <si>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</si>
  <si>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</si>
  <si>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</si>
  <si>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</si>
  <si>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</si>
  <si>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</si>
  <si>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</si>
  <si>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</si>
  <si>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</si>
  <si>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</si>
  <si>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</si>
  <si>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</si>
  <si>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</si>
  <si>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</si>
  <si>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</si>
  <si>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</si>
  <si>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</si>
  <si>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</si>
  <si>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</si>
  <si>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</si>
  <si>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</si>
  <si>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</si>
  <si>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</si>
  <si>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</si>
  <si>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</si>
  <si>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</si>
  <si>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</si>
  <si>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</si>
  <si>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</si>
  <si>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</si>
  <si>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</si>
  <si>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</si>
  <si>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</si>
  <si>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</si>
  <si>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</si>
  <si>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</si>
  <si>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</si>
  <si>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</si>
  <si>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</si>
  <si>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</si>
  <si>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</si>
  <si>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</si>
  <si>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</si>
  <si>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</si>
  <si>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</si>
  <si>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</si>
  <si>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</si>
  <si>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</si>
  <si>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</si>
  <si>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</si>
  <si>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</si>
  <si>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</si>
  <si>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</si>
  <si>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</si>
  <si>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</si>
  <si>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</si>
  <si>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</si>
  <si>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</si>
  <si>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</si>
  <si>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</si>
  <si>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</si>
  <si>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</si>
  <si>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</si>
  <si>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</si>
  <si>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</si>
  <si>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</si>
  <si>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</si>
  <si>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</si>
  <si>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</si>
  <si>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</si>
  <si>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</si>
  <si>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</si>
  <si>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</si>
  <si>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</si>
  <si>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</si>
  <si>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</si>
  <si>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</si>
  <si>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</si>
  <si>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</si>
  <si>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</si>
  <si>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</si>
  <si>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</si>
  <si>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</si>
  <si>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</si>
  <si>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</si>
  <si>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</si>
  <si>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</si>
  <si>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</si>
  <si>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</si>
  <si>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</si>
  <si>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</si>
  <si>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</si>
  <si>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</si>
  <si>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</si>
  <si>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</si>
  <si>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</si>
  <si>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</si>
  <si>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</si>
  <si>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</si>
  <si>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</si>
  <si>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</si>
  <si>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</si>
  <si>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</si>
  <si>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</si>
  <si>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</si>
  <si>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</si>
  <si>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</si>
  <si>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</si>
  <si>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</si>
  <si>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</si>
  <si>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</si>
  <si>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</si>
  <si>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</si>
  <si>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</si>
  <si>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</si>
  <si>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</si>
  <si>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</si>
  <si>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</si>
  <si>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</si>
  <si>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</si>
  <si>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</si>
  <si>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</si>
  <si>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</si>
  <si>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</si>
  <si>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</si>
  <si>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</si>
  <si>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</si>
  <si>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</si>
  <si>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</si>
  <si>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</si>
  <si>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</si>
  <si>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</si>
  <si>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</si>
  <si>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</si>
  <si>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</si>
  <si>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</si>
  <si>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</si>
  <si>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</si>
  <si>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</si>
  <si>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</si>
  <si>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</si>
  <si>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</si>
  <si>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</si>
  <si>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</si>
  <si>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</si>
  <si>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</si>
  <si>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</si>
  <si>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</si>
  <si>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</si>
  <si>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</si>
  <si>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</si>
  <si>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</si>
  <si>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</si>
  <si>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</si>
  <si>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</si>
  <si>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</si>
  <si>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</si>
  <si>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</si>
  <si>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</si>
  <si>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</si>
  <si>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</si>
  <si>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</si>
  <si>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</si>
  <si>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</si>
  <si>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</si>
  <si>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</si>
  <si>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</si>
  <si>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</si>
  <si>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</si>
  <si>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</si>
  <si>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</si>
  <si>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</si>
  <si>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</si>
  <si>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</si>
  <si>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</si>
  <si>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</si>
  <si>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</si>
  <si>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</si>
  <si>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</si>
  <si>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</si>
  <si>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</si>
  <si>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</si>
  <si>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</si>
  <si>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</si>
  <si>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</si>
  <si>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</si>
  <si>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</si>
  <si>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</si>
  <si>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</si>
  <si>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</si>
  <si>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</si>
  <si>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</si>
  <si>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</si>
  <si>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</si>
  <si>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</si>
  <si>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</si>
  <si>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</si>
  <si>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</si>
  <si>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</si>
  <si>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</si>
  <si>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</si>
  <si>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</si>
  <si>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</si>
  <si>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</si>
  <si>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</si>
  <si>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</si>
  <si>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</si>
  <si>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</si>
  <si>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</si>
  <si>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</si>
  <si>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</si>
  <si>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</si>
  <si>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</si>
  <si>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</si>
  <si>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</si>
  <si>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</si>
  <si>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</si>
  <si>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</si>
  <si>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</si>
  <si>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</si>
  <si>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</si>
  <si>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</si>
  <si>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</si>
  <si>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</si>
  <si>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</si>
  <si>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</si>
  <si>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</si>
  <si>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</si>
  <si>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</si>
  <si>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</si>
  <si>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</si>
  <si>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</si>
  <si>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</si>
  <si>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</si>
  <si>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</si>
  <si>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</si>
  <si>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</si>
  <si>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</si>
  <si>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</si>
  <si>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</si>
  <si>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</si>
  <si>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</si>
  <si>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</si>
  <si>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</si>
  <si>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</si>
  <si>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</si>
  <si>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</si>
  <si>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</si>
  <si>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</si>
  <si>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</si>
  <si>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</si>
  <si>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</si>
  <si>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</si>
  <si>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</si>
  <si>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</si>
  <si>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</si>
  <si>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</si>
  <si>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</si>
  <si>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</si>
  <si>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</si>
  <si>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</si>
  <si>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</si>
  <si>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</si>
  <si>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</si>
  <si>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</si>
  <si>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</si>
  <si>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</si>
  <si>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</si>
  <si>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</si>
  <si>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</si>
  <si>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</si>
  <si>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</si>
  <si>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</si>
  <si>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</si>
  <si>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</si>
  <si>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</si>
  <si>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</si>
  <si>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</si>
  <si>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</si>
  <si>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</si>
  <si>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</si>
  <si>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</si>
  <si>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</si>
  <si>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</si>
  <si>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</si>
  <si>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</si>
  <si>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</si>
  <si>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</si>
  <si>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</si>
  <si>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</si>
  <si>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</si>
  <si>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</si>
  <si>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</si>
  <si>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</si>
  <si>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</si>
  <si>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</si>
  <si>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</si>
  <si>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</si>
  <si>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</si>
  <si>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</si>
  <si>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</si>
  <si>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</si>
  <si>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</si>
  <si>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</si>
  <si>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</si>
  <si>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</si>
  <si>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</si>
  <si>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</si>
  <si>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</si>
  <si>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</si>
  <si>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</si>
  <si>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</si>
  <si>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</si>
  <si>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</si>
  <si>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</si>
  <si>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</si>
  <si>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</si>
  <si>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</si>
  <si>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</si>
  <si>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</si>
  <si>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</si>
  <si>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</si>
  <si>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</si>
  <si>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</si>
  <si>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</si>
  <si>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</si>
  <si>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</si>
  <si>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</si>
  <si>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</si>
  <si>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</si>
  <si>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</si>
  <si>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</si>
  <si>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</si>
  <si>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</si>
  <si>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</si>
  <si>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</si>
  <si>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</si>
  <si>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</si>
  <si>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</si>
  <si>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</si>
  <si>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</si>
  <si>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</si>
  <si>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</si>
  <si>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</si>
  <si>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</si>
  <si>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</si>
  <si>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</si>
  <si>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</si>
  <si>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</si>
  <si>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</si>
  <si>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</si>
  <si>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</si>
  <si>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</si>
  <si>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</si>
  <si>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</si>
  <si>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</si>
  <si>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</si>
  <si>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</si>
  <si>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</si>
  <si>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</si>
  <si>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</si>
  <si>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</si>
  <si>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</si>
  <si>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</si>
  <si>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</si>
  <si>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</si>
  <si>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</si>
  <si>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</si>
  <si>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</si>
  <si>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</si>
  <si>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</si>
  <si>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</si>
  <si>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</si>
  <si>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</si>
  <si>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</si>
  <si>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</si>
  <si>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</si>
  <si>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</si>
  <si>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</si>
  <si>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</si>
  <si>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</si>
  <si>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</si>
  <si>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</si>
  <si>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</si>
  <si>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</si>
  <si>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</si>
  <si>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</si>
  <si>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</si>
  <si>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</si>
  <si>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</si>
  <si>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</si>
  <si>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</si>
  <si>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</si>
  <si>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</si>
  <si>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</si>
  <si>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</si>
  <si>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</si>
  <si>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</si>
  <si>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</si>
  <si>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</si>
  <si>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</si>
  <si>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</si>
  <si>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</si>
  <si>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</si>
  <si>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</si>
  <si>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</si>
  <si>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</si>
  <si>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</si>
  <si>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</si>
  <si>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</si>
  <si>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</si>
  <si>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</si>
  <si>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</si>
  <si>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</si>
  <si>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</si>
  <si>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</si>
  <si>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</si>
  <si>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</si>
  <si>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</si>
  <si>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</si>
  <si>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</si>
  <si>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</si>
  <si>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</si>
  <si>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</si>
  <si>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</si>
  <si>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</si>
  <si>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</si>
  <si>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</si>
  <si>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</si>
  <si>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</si>
  <si>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</si>
  <si>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</si>
  <si>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</si>
  <si>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</si>
  <si>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</si>
  <si>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</si>
  <si>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</si>
  <si>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</si>
  <si>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</si>
  <si>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</si>
  <si>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</si>
  <si>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</si>
  <si>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</si>
  <si>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</si>
  <si>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</si>
  <si>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</si>
  <si>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</si>
  <si>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</si>
  <si>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</si>
  <si>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</si>
  <si>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</si>
  <si>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</si>
  <si>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</si>
  <si>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</si>
  <si>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</si>
  <si>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</si>
  <si>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</si>
  <si>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</si>
  <si>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</si>
  <si>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</si>
  <si>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</si>
  <si>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</si>
  <si>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</si>
  <si>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</si>
  <si>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</si>
  <si>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</si>
  <si>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</si>
  <si>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</si>
  <si>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</si>
  <si>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</si>
  <si>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</si>
  <si>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</si>
  <si>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</si>
  <si>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</si>
  <si>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</si>
  <si>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</si>
  <si>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</si>
  <si>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</si>
  <si>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</si>
  <si>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</si>
  <si>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</si>
  <si>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</si>
  <si>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</si>
  <si>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</si>
  <si>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</si>
  <si>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</si>
  <si>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</si>
  <si>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</si>
  <si>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</si>
  <si>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</si>
  <si>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</si>
  <si>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</si>
  <si>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</si>
  <si>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</si>
  <si>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</si>
  <si>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</si>
  <si>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</si>
  <si>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</si>
  <si>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</si>
  <si>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</si>
  <si>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</si>
  <si>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</si>
  <si>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</si>
  <si>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</si>
  <si>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</si>
  <si>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</si>
  <si>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</si>
  <si>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</si>
  <si>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</si>
  <si>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</si>
  <si>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</si>
  <si>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</si>
  <si>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</si>
  <si>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</si>
  <si>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</si>
  <si>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</si>
  <si>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</si>
  <si>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</si>
  <si>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</si>
  <si>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</si>
  <si>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</si>
  <si>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</si>
  <si>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</si>
  <si>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</si>
  <si>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</si>
  <si>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</si>
  <si>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</si>
  <si>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</si>
  <si>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</si>
  <si>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</si>
  <si>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</si>
  <si>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</si>
  <si>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</si>
  <si>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</si>
  <si>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</si>
  <si>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</si>
  <si>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</si>
  <si>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</si>
  <si>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</si>
  <si>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</si>
  <si>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</si>
  <si>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</si>
  <si>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</si>
  <si>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</si>
  <si>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</si>
  <si>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</si>
  <si>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</si>
  <si>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</si>
  <si>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</si>
  <si>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</si>
  <si>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</si>
  <si>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</si>
  <si>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</si>
  <si>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</si>
  <si>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</si>
  <si>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</si>
  <si>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</si>
  <si>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</si>
  <si>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</si>
  <si>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</si>
  <si>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</si>
  <si>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</si>
  <si>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</si>
  <si>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</si>
  <si>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</si>
  <si>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</si>
  <si>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</si>
  <si>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</si>
  <si>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</si>
  <si>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</si>
  <si>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</si>
  <si>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</si>
  <si>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</si>
  <si>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</si>
  <si>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</si>
  <si>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</si>
  <si>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</si>
  <si>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</si>
  <si>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</si>
  <si>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</si>
  <si>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</si>
  <si>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</si>
  <si>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</si>
  <si>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</si>
  <si>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</si>
  <si>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</si>
  <si>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</si>
  <si>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</si>
  <si>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</si>
  <si>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</si>
  <si>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</si>
  <si>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</si>
  <si>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</si>
  <si>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</si>
  <si>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</si>
  <si>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</si>
  <si>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</si>
  <si>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</si>
  <si>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</si>
  <si>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</si>
  <si>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</si>
  <si>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</si>
  <si>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</si>
  <si>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</si>
  <si>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</si>
  <si>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</si>
  <si>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</si>
  <si>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</si>
  <si>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</si>
  <si>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</si>
  <si>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</si>
  <si>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</si>
  <si>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</si>
  <si>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</si>
  <si>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</si>
  <si>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</si>
  <si>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</si>
  <si>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</si>
  <si>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</si>
  <si>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</si>
  <si>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</si>
  <si>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</si>
  <si>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</si>
  <si>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</si>
  <si>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</si>
  <si>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</si>
  <si>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</si>
  <si>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</si>
  <si>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</si>
  <si>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</si>
  <si>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</si>
  <si>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</si>
  <si>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</si>
  <si>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</si>
  <si>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</si>
  <si>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</si>
  <si>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</si>
  <si>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</si>
  <si>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</si>
  <si>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</si>
  <si>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</si>
  <si>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</si>
  <si>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</si>
  <si>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</si>
  <si>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</si>
  <si>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</si>
  <si>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</si>
  <si>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</si>
  <si>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</si>
  <si>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</si>
  <si>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</si>
  <si>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</si>
  <si>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</si>
  <si>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</si>
  <si>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</si>
  <si>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</si>
  <si>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</si>
  <si>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</si>
  <si>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</si>
  <si>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</si>
  <si>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</si>
  <si>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</si>
  <si>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</si>
  <si>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</si>
  <si>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</si>
  <si>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</si>
  <si>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</si>
  <si>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</si>
  <si>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</si>
  <si>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</si>
  <si>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</si>
  <si>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</si>
  <si>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</si>
  <si>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</si>
  <si>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</si>
  <si>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</si>
  <si>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</si>
  <si>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</si>
  <si>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</si>
  <si>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</si>
  <si>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</si>
  <si>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</si>
  <si>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</si>
  <si>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</si>
  <si>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</si>
  <si>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</si>
  <si>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</si>
  <si>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</si>
  <si>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</si>
  <si>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</si>
  <si>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</si>
  <si>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</si>
  <si>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</si>
  <si>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</si>
  <si>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</si>
  <si>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</si>
  <si>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</si>
  <si>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</si>
  <si>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</si>
  <si>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</si>
  <si>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</si>
  <si>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</si>
  <si>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</si>
  <si>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</si>
  <si>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</si>
  <si>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</si>
  <si>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</si>
  <si>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</si>
  <si>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</si>
  <si>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</si>
  <si>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</si>
  <si>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</si>
  <si>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</si>
  <si>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</si>
  <si>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</si>
  <si>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</si>
  <si>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</si>
  <si>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</si>
  <si>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</si>
  <si>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</si>
  <si>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</si>
  <si>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</si>
  <si>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</si>
  <si>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</si>
  <si>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</si>
  <si>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</si>
  <si>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</si>
  <si>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</si>
  <si>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</si>
  <si>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</si>
  <si>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</si>
  <si>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</si>
  <si>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</si>
  <si>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</si>
  <si>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</si>
  <si>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</si>
  <si>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</si>
  <si>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</si>
  <si>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</si>
  <si>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</si>
  <si>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</si>
  <si>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</si>
  <si>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</si>
  <si>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</si>
  <si>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</si>
  <si>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</si>
  <si>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</si>
  <si>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</si>
  <si>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</si>
  <si>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</si>
  <si>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</si>
  <si>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</si>
  <si>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</si>
  <si>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</si>
  <si>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</si>
  <si>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</si>
  <si>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</si>
  <si>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</si>
  <si>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</si>
  <si>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</si>
  <si>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</si>
  <si>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</si>
  <si>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</si>
  <si>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</si>
  <si>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</si>
  <si>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</si>
  <si>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</si>
  <si>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</si>
  <si>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</si>
  <si>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</si>
  <si>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</si>
  <si>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</si>
  <si>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</si>
  <si>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</si>
  <si>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</si>
  <si>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</si>
  <si>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</si>
  <si>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</si>
  <si>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</si>
  <si>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</si>
  <si>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</si>
  <si>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</si>
  <si>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</si>
  <si>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</si>
  <si>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</si>
  <si>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</si>
  <si>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</si>
  <si>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</si>
  <si>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</si>
  <si>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</si>
  <si>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</si>
  <si>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</si>
  <si>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</si>
  <si>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</si>
  <si>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</si>
  <si>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</si>
  <si>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</si>
  <si>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</si>
  <si>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</si>
  <si>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</si>
  <si>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</si>
  <si>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</si>
  <si>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</si>
  <si>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</si>
  <si>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</si>
  <si>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</si>
  <si>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</si>
  <si>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</si>
  <si>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</si>
  <si>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</si>
  <si>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</si>
  <si>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</si>
  <si>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</si>
  <si>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</si>
  <si>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</si>
  <si>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</si>
  <si>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</si>
  <si>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</si>
  <si>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</si>
  <si>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</si>
  <si>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</si>
  <si>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</si>
  <si>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</si>
  <si>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</si>
  <si>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</si>
  <si>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</si>
  <si>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</si>
  <si>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</si>
  <si>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</si>
  <si>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</si>
  <si>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</si>
  <si>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</si>
  <si>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</si>
  <si>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</si>
  <si>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</si>
  <si>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</si>
  <si>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</si>
  <si>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</si>
  <si>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</si>
  <si>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</si>
  <si>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</si>
  <si>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</si>
  <si>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</si>
  <si>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</si>
  <si>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</si>
  <si>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</si>
  <si>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</si>
  <si>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</si>
  <si>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</si>
  <si>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</si>
  <si>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</si>
  <si>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</si>
  <si>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</si>
  <si>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</si>
  <si>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</si>
  <si>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</si>
  <si>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</si>
  <si>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</si>
  <si>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</si>
  <si>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</si>
  <si>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</si>
  <si>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</si>
  <si>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</si>
  <si>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</si>
  <si>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</si>
  <si>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</si>
  <si>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</si>
  <si>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</si>
  <si>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</si>
  <si>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</si>
  <si>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</si>
  <si>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</si>
  <si>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</si>
  <si>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</si>
  <si>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</si>
  <si>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</si>
  <si>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</si>
  <si>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</si>
  <si>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</si>
  <si>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</si>
  <si>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</si>
  <si>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</si>
  <si>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</si>
  <si>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</si>
  <si>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</si>
  <si>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</si>
  <si>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</si>
  <si>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</si>
  <si>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</si>
  <si>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</si>
  <si>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</si>
  <si>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</si>
  <si>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</si>
  <si>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</si>
  <si>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</si>
  <si>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</si>
  <si>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</si>
  <si>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</si>
  <si>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</si>
  <si>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</si>
  <si>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</si>
  <si>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</si>
  <si>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</si>
  <si>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</si>
  <si>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</si>
  <si>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</si>
  <si>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</si>
  <si>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</si>
  <si>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</si>
  <si>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</si>
  <si>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</si>
  <si>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</si>
  <si>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</si>
  <si>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</si>
  <si>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</si>
  <si>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</si>
  <si>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</si>
  <si>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</si>
  <si>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</si>
  <si>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</si>
  <si>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</si>
  <si>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</si>
  <si>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</si>
  <si>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</si>
  <si>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</si>
  <si>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</si>
  <si>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</si>
  <si>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</si>
  <si>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</si>
  <si>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</si>
  <si>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</si>
  <si>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</si>
  <si>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</si>
  <si>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</si>
  <si>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</si>
  <si>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</si>
  <si>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</si>
  <si>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</si>
  <si>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</si>
  <si>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</si>
  <si>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</si>
  <si>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</si>
  <si>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</si>
  <si>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</si>
  <si>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</si>
  <si>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</si>
  <si>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</si>
  <si>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</si>
  <si>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</si>
  <si>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</si>
  <si>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</si>
  <si>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</si>
  <si>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</si>
  <si>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</si>
  <si>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</si>
  <si>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</si>
  <si>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</si>
  <si>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</si>
  <si>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</si>
  <si>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</si>
  <si>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</si>
  <si>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</si>
  <si>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</si>
  <si>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</si>
  <si>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</si>
  <si>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</si>
  <si>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</si>
  <si>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</si>
  <si>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</si>
  <si>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</si>
  <si>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</si>
  <si>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</si>
  <si>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</si>
  <si>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</si>
  <si>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</si>
  <si>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</si>
  <si>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</si>
  <si>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</si>
  <si>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</si>
  <si>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</si>
  <si>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</si>
  <si>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</si>
  <si>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</si>
  <si>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</si>
  <si>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</si>
  <si>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</si>
  <si>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</si>
  <si>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</si>
  <si>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</si>
  <si>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</si>
  <si>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</si>
  <si>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</si>
  <si>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</si>
  <si>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</si>
  <si>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</si>
  <si>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</si>
  <si>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</si>
  <si>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</si>
  <si>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</si>
  <si>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</si>
  <si>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</si>
  <si>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</si>
  <si>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</si>
  <si>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</si>
  <si>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</si>
  <si>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</si>
  <si>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</si>
  <si>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</si>
  <si>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</si>
  <si>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</si>
  <si>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</si>
  <si>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</si>
  <si>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</si>
  <si>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</si>
  <si>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</si>
  <si>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</si>
  <si>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</si>
  <si>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</si>
  <si>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</si>
  <si>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</si>
  <si>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</si>
  <si>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</si>
  <si>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</si>
  <si>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</si>
  <si>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</si>
  <si>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</si>
  <si>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</si>
  <si>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</si>
  <si>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</si>
  <si>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</si>
  <si>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</si>
  <si>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</si>
  <si>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</si>
  <si>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</si>
  <si>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</si>
  <si>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</si>
  <si>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</si>
  <si>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</si>
  <si>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</si>
  <si>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</si>
  <si>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</si>
  <si>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</si>
  <si>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</si>
  <si>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</si>
  <si>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</si>
  <si>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</si>
  <si>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</si>
  <si>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</si>
  <si>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</si>
  <si>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</si>
  <si>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</si>
  <si>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</si>
  <si>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</si>
  <si>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</si>
  <si>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</si>
  <si>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</si>
  <si>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</si>
  <si>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</si>
  <si>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</si>
  <si>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</si>
  <si>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</si>
  <si>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</si>
  <si>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</si>
  <si>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</si>
  <si>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</si>
  <si>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</si>
  <si>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</si>
  <si>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</si>
  <si>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</si>
  <si>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</si>
  <si>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</si>
  <si>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</si>
  <si>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</si>
  <si>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</si>
  <si>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</si>
  <si>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</si>
  <si>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</si>
  <si>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</si>
  <si>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</si>
  <si>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</si>
  <si>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</si>
  <si>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</si>
  <si>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</si>
  <si>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</si>
  <si>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</si>
  <si>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</si>
  <si>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</si>
  <si>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</si>
  <si>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</si>
  <si>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</si>
  <si>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</si>
  <si>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</si>
  <si>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</si>
  <si>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</si>
  <si>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</si>
  <si>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</si>
  <si>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</si>
  <si>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</si>
  <si>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</si>
  <si>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</si>
  <si>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</si>
  <si>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</si>
  <si>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</si>
  <si>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</si>
  <si>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</si>
  <si>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</si>
  <si>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</si>
  <si>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</si>
  <si>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</si>
  <si>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</si>
  <si>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</si>
  <si>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</si>
  <si>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</si>
  <si>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</si>
  <si>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</si>
  <si>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</si>
  <si>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</si>
  <si>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</si>
  <si>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</si>
  <si>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</si>
  <si>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</si>
  <si>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</si>
  <si>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</si>
  <si>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</si>
  <si>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</si>
  <si>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</si>
  <si>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</si>
  <si>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</si>
  <si>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</si>
  <si>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</si>
  <si>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</si>
  <si>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</si>
  <si>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</si>
  <si>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</si>
  <si>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</si>
  <si>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</si>
  <si>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</si>
  <si>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</si>
  <si>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</si>
  <si>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</si>
  <si>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</si>
  <si>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</si>
  <si>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</si>
  <si>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</si>
  <si>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</si>
  <si>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</si>
  <si>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</si>
  <si>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</si>
  <si>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</si>
  <si>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</si>
  <si>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</si>
  <si>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</si>
  <si>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</si>
  <si>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</si>
  <si>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</si>
  <si>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</si>
  <si>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</si>
  <si>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</si>
  <si>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</si>
  <si>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</si>
  <si>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</si>
  <si>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</si>
  <si>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</si>
  <si>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</si>
  <si>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</si>
  <si>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</si>
  <si>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</si>
  <si>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</si>
  <si>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</si>
  <si>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</si>
  <si>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</si>
  <si>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</si>
  <si>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</si>
  <si>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</si>
  <si>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</si>
  <si>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</si>
  <si>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</si>
  <si>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</si>
  <si>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</si>
  <si>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</si>
  <si>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</si>
  <si>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</si>
  <si>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</si>
  <si>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</si>
  <si>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</si>
  <si>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</si>
  <si>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</si>
  <si>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</si>
  <si>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</si>
  <si>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</si>
  <si>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</si>
  <si>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</si>
  <si>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</si>
  <si>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</si>
  <si>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</si>
  <si>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</si>
  <si>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</si>
  <si>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</si>
  <si>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</si>
  <si>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</si>
  <si>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</si>
  <si>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</si>
  <si>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</si>
  <si>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</si>
  <si>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</si>
  <si>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</si>
  <si>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</si>
  <si>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</si>
  <si>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</si>
  <si>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</si>
  <si>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</si>
  <si>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</si>
  <si>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</si>
  <si>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</si>
  <si>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</si>
  <si>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</si>
  <si>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</si>
  <si>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</si>
  <si>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</si>
  <si>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</si>
  <si>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</si>
  <si>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</si>
  <si>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</si>
  <si>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</si>
  <si>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</si>
  <si>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</si>
  <si>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</si>
  <si>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</si>
  <si>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</si>
  <si>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</si>
  <si>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</si>
  <si>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</si>
  <si>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</si>
  <si>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</si>
  <si>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</si>
  <si>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</si>
  <si>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</si>
  <si>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</si>
  <si>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</si>
  <si>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</si>
  <si>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</si>
  <si>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</si>
  <si>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</si>
  <si>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</si>
  <si>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</si>
  <si>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</si>
  <si>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</si>
  <si>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</si>
  <si>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</si>
  <si>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</si>
  <si>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</si>
  <si>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</si>
  <si>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</si>
  <si>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</si>
  <si>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</si>
  <si>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</si>
  <si>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</si>
  <si>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</si>
  <si>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</si>
  <si>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</si>
  <si>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</si>
  <si>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</si>
  <si>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</si>
  <si>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</si>
  <si>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</si>
  <si>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</si>
  <si>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</si>
  <si>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</si>
  <si>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</si>
  <si>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</si>
  <si>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</si>
  <si>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</si>
  <si>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</si>
  <si>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</si>
  <si>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</si>
  <si>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</si>
  <si>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</si>
  <si>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</si>
  <si>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</si>
  <si>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</si>
  <si>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</si>
  <si>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</si>
  <si>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</si>
  <si>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</si>
  <si>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</si>
  <si>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</si>
  <si>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</si>
  <si>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</si>
  <si>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</si>
  <si>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</si>
  <si>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</si>
  <si>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</si>
  <si>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</si>
  <si>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</si>
  <si>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</si>
  <si>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</si>
  <si>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</si>
  <si>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</si>
  <si>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</si>
  <si>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</si>
  <si>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</si>
  <si>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</si>
  <si>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</si>
  <si>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</si>
  <si>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</si>
  <si>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</si>
  <si>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</si>
  <si>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</si>
  <si>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</si>
  <si>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</si>
  <si>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</si>
  <si>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</si>
  <si>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</si>
  <si>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</si>
  <si>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</si>
  <si>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</si>
  <si>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</si>
  <si>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</si>
  <si>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</si>
  <si>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</si>
  <si>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</si>
  <si>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</si>
  <si>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</si>
  <si>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</si>
  <si>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</si>
  <si>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</si>
  <si>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</si>
  <si>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</si>
  <si>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</si>
  <si>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</si>
  <si>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</si>
  <si>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</si>
  <si>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</si>
  <si>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</si>
  <si>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</si>
  <si>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</si>
  <si>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</si>
  <si>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</si>
  <si>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</si>
  <si>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</si>
  <si>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</si>
  <si>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</si>
  <si>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</si>
  <si>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</si>
  <si>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</si>
  <si>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</si>
  <si>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</si>
  <si>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</si>
  <si>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</si>
  <si>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</si>
  <si>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</si>
  <si>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</si>
  <si>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</si>
  <si>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</si>
  <si>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</si>
  <si>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</si>
  <si>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</si>
  <si>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</si>
  <si>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</si>
  <si>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</si>
  <si>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</si>
  <si>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</si>
  <si>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</si>
  <si>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</si>
  <si>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</si>
  <si>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</si>
  <si>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</si>
  <si>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</si>
  <si>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</si>
  <si>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</si>
  <si>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</si>
  <si>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</si>
  <si>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</si>
  <si>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</si>
  <si>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</si>
  <si>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</si>
  <si>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</si>
  <si>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</si>
  <si>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</si>
  <si>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</si>
  <si>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</si>
  <si>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</si>
  <si>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</si>
  <si>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</si>
  <si>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</si>
  <si>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</si>
  <si>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</si>
  <si>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</si>
  <si>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</si>
  <si>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</si>
  <si>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</si>
  <si>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</si>
  <si>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</si>
  <si>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</si>
  <si>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</si>
  <si>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</si>
  <si>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</si>
  <si>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</si>
  <si>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</si>
  <si>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</si>
  <si>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</si>
  <si>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</si>
  <si>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</si>
  <si>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</si>
  <si>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</si>
  <si>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</si>
  <si>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</si>
  <si>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</si>
  <si>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</si>
  <si>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</si>
  <si>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</si>
  <si>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</si>
  <si>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</si>
  <si>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</si>
  <si>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</si>
  <si>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</si>
  <si>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</si>
  <si>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</si>
  <si>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</si>
  <si>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</si>
  <si>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</si>
  <si>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</si>
  <si>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</si>
  <si>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</si>
  <si>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</si>
  <si>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</si>
  <si>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</si>
  <si>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</si>
  <si>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</si>
  <si>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</si>
  <si>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</si>
  <si>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</si>
  <si>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</si>
  <si>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</si>
  <si>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</si>
  <si>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</si>
  <si>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</si>
  <si>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</si>
  <si>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</si>
  <si>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</si>
  <si>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</si>
  <si>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</si>
  <si>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</si>
  <si>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</si>
  <si>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</si>
  <si>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</si>
  <si>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</si>
  <si>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</si>
  <si>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</si>
  <si>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</si>
  <si>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</si>
  <si>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</si>
  <si>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</si>
  <si>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</si>
  <si>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</si>
  <si>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</si>
  <si>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</si>
  <si>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</si>
  <si>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</si>
  <si>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</si>
  <si>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</si>
  <si>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</si>
  <si>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</si>
  <si>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</si>
  <si>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</si>
  <si>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</si>
  <si>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</si>
  <si>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</si>
  <si>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</si>
  <si>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</si>
  <si>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</si>
  <si>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</si>
  <si>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</si>
  <si>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</si>
  <si>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</si>
  <si>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</si>
  <si>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</si>
  <si>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</si>
  <si>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</si>
  <si>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</si>
  <si>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</si>
  <si>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</si>
  <si>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</si>
  <si>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</si>
  <si>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</si>
  <si>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</si>
  <si>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</si>
  <si>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</si>
  <si>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</si>
  <si>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</si>
  <si>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</si>
  <si>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</si>
  <si>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</si>
  <si>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</si>
  <si>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</si>
  <si>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</si>
  <si>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</si>
  <si>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</si>
  <si>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</si>
  <si>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</si>
  <si>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</si>
  <si>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</si>
  <si>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</si>
  <si>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</si>
  <si>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</si>
  <si>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</si>
  <si>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</si>
  <si>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</si>
  <si>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</si>
  <si>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</si>
  <si>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</si>
  <si>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</si>
  <si>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</si>
  <si>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</si>
  <si>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</si>
  <si>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</si>
  <si>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</si>
  <si>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</si>
  <si>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</si>
  <si>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</si>
  <si>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</si>
  <si>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</si>
  <si>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</si>
  <si>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</si>
  <si>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</si>
  <si>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</si>
  <si>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</si>
  <si>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</si>
  <si>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</si>
  <si>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</si>
  <si>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</si>
  <si>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</si>
  <si>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</si>
  <si>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</si>
  <si>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</si>
  <si>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</si>
  <si>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</si>
  <si>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</si>
  <si>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</si>
  <si>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</si>
  <si>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</si>
  <si>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</si>
  <si>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</si>
  <si>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</si>
  <si>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</si>
  <si>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</si>
  <si>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</si>
  <si>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</si>
  <si>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</si>
  <si>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</si>
  <si>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</si>
  <si>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</si>
  <si>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</si>
  <si>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</si>
  <si>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</si>
  <si>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</si>
  <si>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</si>
  <si>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</si>
  <si>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</si>
  <si>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</si>
  <si>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</si>
  <si>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</si>
  <si>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</si>
  <si>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</si>
  <si>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</si>
  <si>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</si>
  <si>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</si>
  <si>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</si>
  <si>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</si>
  <si>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</si>
  <si>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</si>
  <si>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</si>
  <si>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</si>
  <si>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</si>
  <si>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</si>
  <si>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</si>
  <si>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</si>
  <si>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</si>
  <si>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</si>
  <si>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</si>
  <si>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</si>
  <si>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</si>
  <si>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</si>
  <si>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</si>
  <si>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</si>
  <si>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</si>
  <si>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</si>
  <si>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</si>
  <si>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</si>
  <si>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</si>
  <si>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</si>
  <si>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</si>
  <si>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</si>
  <si>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</si>
  <si>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</si>
  <si>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</si>
  <si>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</si>
  <si>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</si>
  <si>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</si>
  <si>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</si>
  <si>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</si>
  <si>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</si>
  <si>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</si>
  <si>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</si>
  <si>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</si>
  <si>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</si>
  <si>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</si>
  <si>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</si>
  <si>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</si>
  <si>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</si>
  <si>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</si>
  <si>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</si>
  <si>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</si>
  <si>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</si>
  <si>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</si>
  <si>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</si>
  <si>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</si>
  <si>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</si>
  <si>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</si>
  <si>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</si>
  <si>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</si>
  <si>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</si>
  <si>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</si>
  <si>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</si>
  <si>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</si>
  <si>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</si>
  <si>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</si>
  <si>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</si>
  <si>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</si>
  <si>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</si>
  <si>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</si>
  <si>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</si>
  <si>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</si>
  <si>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</si>
  <si>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</si>
  <si>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</si>
  <si>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</si>
  <si>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</si>
  <si>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</si>
  <si>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</si>
  <si>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</si>
  <si>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</si>
  <si>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</si>
  <si>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</si>
  <si>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</si>
  <si>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</si>
  <si>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</si>
  <si>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</si>
  <si>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</si>
  <si>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</si>
  <si>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</si>
  <si>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</si>
  <si>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</si>
  <si>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</si>
  <si>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</si>
  <si>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</si>
  <si>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</si>
  <si>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</si>
  <si>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</si>
  <si>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</si>
  <si>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</si>
  <si>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</si>
  <si>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</si>
  <si>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</si>
  <si>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</si>
  <si>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</si>
  <si>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</si>
  <si>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</si>
  <si>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</si>
  <si>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</si>
  <si>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</si>
  <si>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</si>
  <si>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</si>
  <si>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</si>
  <si>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</si>
  <si>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</si>
  <si>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</si>
  <si>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</si>
  <si>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</si>
  <si>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</si>
  <si>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</si>
  <si>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</si>
  <si>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</si>
  <si>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</si>
  <si>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</si>
  <si>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</si>
  <si>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</si>
  <si>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</si>
  <si>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</si>
  <si>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</si>
  <si>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</si>
  <si>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</si>
  <si>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</si>
  <si>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</si>
  <si>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</si>
  <si>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</si>
  <si>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</si>
  <si>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</si>
  <si>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</si>
  <si>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</si>
  <si>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</si>
  <si>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</si>
  <si>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</si>
  <si>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</si>
  <si>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</si>
  <si>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</si>
  <si>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</si>
  <si>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</si>
  <si>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</si>
  <si>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</si>
  <si>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</si>
  <si>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</si>
  <si>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</si>
  <si>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</si>
  <si>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</si>
  <si>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</si>
  <si>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</si>
  <si>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</si>
  <si>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</si>
  <si>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</si>
  <si>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</si>
  <si>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</si>
  <si>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</si>
  <si>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</si>
  <si>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</si>
  <si>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</si>
  <si>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</si>
  <si>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</si>
  <si>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</si>
  <si>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</si>
  <si>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</si>
  <si>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</si>
  <si>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</si>
  <si>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</si>
  <si>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</si>
  <si>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</si>
  <si>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</si>
  <si>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</si>
  <si>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</si>
  <si>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</si>
  <si>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</si>
  <si>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</si>
  <si>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</si>
  <si>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</si>
  <si>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</si>
  <si>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</si>
  <si>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</si>
  <si>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</si>
  <si>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</si>
  <si>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</si>
  <si>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</si>
  <si>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</si>
  <si>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</si>
  <si>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</si>
  <si>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</si>
  <si>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</si>
  <si>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</si>
  <si>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</si>
  <si>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</si>
  <si>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</si>
  <si>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</si>
  <si>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</si>
  <si>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</si>
  <si>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</si>
  <si>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</si>
  <si>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</si>
  <si>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</si>
  <si>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</si>
  <si>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</si>
  <si>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</si>
  <si>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</si>
  <si>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</si>
  <si>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</si>
  <si>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</si>
  <si>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</si>
  <si>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</si>
  <si>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</si>
  <si>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</si>
  <si>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</si>
  <si>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</si>
  <si>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</si>
  <si>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</si>
  <si>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</si>
  <si>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</si>
  <si>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</si>
  <si>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</si>
  <si>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</si>
  <si>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</si>
  <si>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</si>
  <si>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</si>
  <si>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</si>
  <si>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</si>
  <si>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</si>
  <si>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</si>
  <si>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</si>
  <si>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</si>
  <si>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</si>
  <si>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</si>
  <si>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</si>
  <si>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</si>
  <si>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</si>
  <si>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</si>
  <si>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</si>
  <si>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</si>
  <si>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</si>
  <si>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</si>
  <si>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</si>
  <si>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</si>
  <si>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</si>
  <si>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</si>
  <si>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</si>
  <si>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</si>
  <si>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</si>
  <si>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</si>
  <si>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</si>
  <si>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</si>
  <si>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</si>
  <si>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</si>
  <si>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</si>
  <si>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</si>
  <si>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</si>
  <si>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</si>
  <si>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</si>
  <si>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</si>
  <si>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</si>
  <si>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</si>
  <si>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</si>
  <si>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</si>
  <si>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</si>
  <si>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</si>
  <si>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</si>
  <si>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</si>
  <si>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</si>
  <si>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</si>
  <si>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</si>
  <si>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</si>
  <si>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</si>
  <si>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</si>
  <si>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</si>
  <si>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</si>
  <si>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</si>
  <si>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</si>
  <si>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</si>
  <si>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</si>
  <si>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</si>
  <si>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</si>
  <si>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</si>
  <si>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</si>
  <si>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</si>
  <si>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</si>
  <si>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</si>
  <si>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</si>
  <si>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</si>
  <si>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</si>
  <si>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</si>
  <si>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</si>
  <si>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</si>
  <si>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</si>
  <si>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</si>
  <si>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</si>
  <si>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</si>
  <si>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</si>
  <si>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</si>
  <si>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</si>
  <si>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</si>
  <si>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</si>
  <si>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</si>
  <si>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</si>
  <si>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</si>
  <si>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</si>
  <si>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</si>
  <si>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</si>
  <si>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</si>
  <si>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</si>
  <si>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</si>
  <si>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</si>
  <si>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</si>
  <si>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</si>
  <si>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</si>
  <si>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</si>
  <si>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</si>
  <si>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</si>
  <si>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</si>
  <si>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</si>
  <si>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</si>
  <si>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</si>
  <si>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</si>
  <si>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</si>
  <si>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</si>
  <si>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</si>
  <si>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</si>
  <si>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</si>
  <si>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</si>
  <si>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</si>
  <si>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</si>
  <si>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</si>
  <si>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</si>
  <si>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</si>
  <si>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</si>
  <si>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</si>
  <si>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</si>
  <si>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</si>
  <si>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</si>
  <si>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</si>
  <si>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</si>
  <si>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</si>
  <si>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</si>
  <si>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</si>
  <si>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</si>
  <si>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</si>
  <si>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</si>
  <si>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</si>
  <si>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</si>
  <si>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</si>
  <si>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</si>
  <si>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</si>
  <si>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</si>
  <si>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</si>
  <si>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</si>
  <si>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</si>
  <si>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</si>
  <si>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</si>
  <si>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</si>
  <si>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</si>
  <si>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</si>
  <si>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</si>
  <si>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</si>
  <si>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</si>
  <si>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</si>
  <si>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</si>
  <si>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</si>
  <si>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</si>
  <si>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</si>
  <si>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</si>
  <si>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</si>
  <si>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</si>
  <si>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</si>
  <si>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</si>
  <si>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</si>
  <si>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</si>
  <si>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</si>
  <si>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</si>
  <si>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</si>
  <si>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</si>
  <si>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</si>
  <si>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</si>
  <si>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</si>
  <si>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</si>
  <si>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</si>
  <si>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</si>
  <si>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</si>
  <si>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</si>
  <si>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</si>
  <si>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</si>
  <si>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</si>
  <si>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</si>
  <si>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</si>
  <si>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</si>
  <si>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</si>
  <si>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</si>
  <si>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</si>
  <si>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</si>
  <si>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</si>
  <si>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</si>
  <si>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</si>
  <si>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</si>
  <si>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</si>
  <si>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</si>
  <si>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</si>
  <si>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</si>
  <si>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</si>
  <si>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</si>
  <si>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</si>
  <si>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</si>
  <si>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</si>
  <si>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</si>
  <si>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</si>
  <si>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</si>
  <si>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</si>
  <si>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</si>
  <si>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</si>
  <si>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</si>
  <si>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</si>
  <si>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</si>
  <si>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</si>
  <si>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</si>
  <si>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</si>
  <si>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</si>
  <si>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</si>
  <si>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</si>
  <si>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</si>
  <si>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</si>
  <si>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</si>
  <si>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</si>
  <si>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</si>
  <si>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</si>
  <si>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</si>
  <si>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</si>
  <si>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</si>
  <si>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</si>
  <si>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</si>
  <si>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</si>
  <si>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</si>
  <si>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</si>
  <si>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</si>
  <si>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</si>
  <si>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</si>
  <si>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</si>
  <si>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</si>
  <si>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</si>
  <si>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</si>
  <si>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</si>
  <si>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</si>
  <si>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</si>
  <si>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</si>
  <si>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</si>
  <si>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</si>
  <si>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</si>
  <si>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</si>
  <si>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</si>
  <si>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</si>
  <si>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</si>
  <si>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</si>
  <si>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</si>
  <si>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</si>
  <si>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</si>
  <si>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</si>
  <si>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</si>
  <si>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</si>
  <si>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</si>
  <si>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</si>
  <si>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</si>
  <si>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</si>
  <si>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</si>
  <si>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</si>
  <si>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</si>
  <si>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</si>
  <si>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</si>
  <si>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</si>
  <si>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</si>
  <si>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</si>
  <si>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</si>
  <si>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</si>
  <si>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</si>
  <si>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</si>
  <si>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</si>
  <si>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</si>
  <si>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</si>
  <si>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</si>
  <si>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</si>
  <si>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</si>
  <si>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</si>
  <si>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</si>
  <si>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</si>
  <si>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</si>
  <si>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</si>
  <si>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</si>
  <si>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</si>
  <si>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</si>
  <si>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</si>
  <si>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</si>
  <si>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</si>
  <si>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</si>
  <si>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</si>
  <si>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</si>
  <si>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</si>
  <si>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</si>
  <si>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</si>
  <si>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</si>
  <si>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</si>
  <si>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</si>
  <si>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</si>
  <si>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</si>
  <si>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</si>
  <si>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</si>
  <si>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</si>
  <si>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</si>
  <si>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</si>
  <si>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</si>
  <si>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</si>
  <si>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</si>
  <si>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</si>
  <si>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</si>
  <si>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</si>
  <si>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</si>
  <si>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</si>
  <si>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</si>
  <si>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</si>
  <si>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</si>
  <si>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</si>
  <si>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</si>
  <si>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</si>
  <si>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</si>
  <si>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</si>
  <si>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</si>
  <si>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</si>
  <si>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</si>
  <si>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</si>
  <si>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</si>
  <si>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</si>
  <si>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</si>
  <si>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</si>
  <si>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</si>
  <si>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</si>
  <si>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</si>
  <si>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</si>
  <si>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</si>
  <si>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</si>
  <si>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</si>
  <si>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</si>
  <si>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</si>
  <si>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</si>
  <si>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</si>
  <si>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</si>
  <si>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</si>
  <si>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</si>
  <si>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</si>
  <si>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</si>
  <si>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</si>
  <si>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</si>
  <si>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</si>
  <si>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</si>
  <si>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</si>
  <si>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</si>
  <si>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</si>
  <si>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</si>
  <si>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</si>
  <si>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</si>
  <si>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</si>
  <si>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</si>
  <si>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</si>
  <si>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</si>
  <si>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</si>
  <si>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</si>
  <si>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</si>
  <si>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</si>
  <si>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</si>
  <si>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</si>
  <si>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</si>
  <si>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</si>
  <si>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</si>
  <si>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</si>
  <si>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</si>
  <si>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</si>
  <si>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</si>
  <si>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</si>
  <si>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</si>
  <si>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</si>
  <si>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</si>
  <si>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</si>
  <si>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</si>
  <si>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</si>
  <si>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</si>
  <si>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</si>
  <si>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</si>
  <si>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</si>
  <si>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</si>
  <si>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</si>
  <si>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</si>
  <si>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</si>
  <si>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</si>
  <si>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</si>
  <si>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</si>
  <si>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</si>
  <si>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</si>
  <si>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</si>
  <si>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</si>
  <si>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</si>
  <si>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</si>
  <si>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</si>
  <si>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</si>
  <si>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</si>
  <si>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</si>
  <si>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</si>
  <si>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</si>
  <si>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</si>
  <si>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</si>
  <si>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</si>
  <si>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</si>
  <si>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</si>
  <si>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</si>
  <si>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</si>
  <si>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</si>
  <si>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</si>
  <si>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</si>
  <si>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</si>
  <si>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</si>
  <si>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</si>
  <si>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</si>
  <si>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</si>
  <si>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</si>
  <si>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</si>
  <si>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</si>
  <si>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</si>
  <si>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</si>
  <si>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</si>
  <si>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</si>
  <si>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</si>
  <si>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</si>
  <si>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</si>
  <si>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</si>
  <si>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</si>
  <si>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</si>
  <si>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</si>
  <si>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</si>
  <si>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</si>
  <si>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</si>
  <si>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</si>
  <si>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</si>
  <si>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</si>
  <si>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</si>
  <si>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</si>
  <si>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</si>
  <si>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</si>
  <si>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</si>
  <si>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</si>
  <si>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</si>
  <si>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</si>
  <si>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</si>
  <si>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</si>
  <si>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</si>
  <si>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</si>
  <si>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</si>
  <si>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</si>
  <si>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</si>
  <si>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</si>
  <si>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</si>
  <si>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</si>
  <si>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</si>
  <si>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</si>
  <si>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</si>
  <si>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</si>
  <si>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</si>
  <si>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</si>
  <si>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</si>
  <si>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</si>
  <si>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</si>
  <si>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</si>
  <si>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</si>
  <si>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</si>
  <si>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</si>
  <si>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</si>
  <si>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</si>
  <si>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</si>
  <si>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</si>
  <si>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</si>
  <si>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</si>
  <si>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</si>
  <si>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</si>
  <si>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</si>
  <si>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</si>
  <si>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</si>
  <si>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</si>
  <si>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</si>
  <si>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</si>
  <si>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</si>
  <si>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</si>
  <si>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</si>
  <si>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</si>
  <si>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</si>
  <si>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</si>
  <si>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</si>
  <si>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</si>
  <si>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</si>
  <si>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</si>
  <si>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</si>
  <si>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</si>
  <si>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</si>
  <si>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</si>
  <si>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</si>
  <si>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</si>
  <si>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</si>
  <si>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</si>
  <si>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</si>
  <si>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</si>
  <si>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</si>
  <si>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</si>
  <si>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</si>
  <si>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</si>
  <si>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</si>
  <si>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</si>
  <si>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</si>
  <si>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</si>
  <si>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</si>
  <si>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</si>
  <si>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</si>
  <si>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</si>
  <si>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</si>
  <si>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</si>
  <si>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</si>
  <si>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</si>
  <si>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</si>
  <si>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</si>
  <si>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</si>
  <si>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</si>
  <si>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</si>
  <si>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</si>
  <si>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</si>
  <si>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</si>
  <si>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</si>
  <si>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</si>
  <si>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</si>
  <si>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</si>
  <si>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</si>
  <si>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</si>
  <si>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</si>
  <si>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</si>
  <si>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</si>
  <si>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</si>
  <si>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</si>
  <si>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</si>
  <si>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</si>
  <si>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</si>
  <si>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</si>
  <si>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</si>
  <si>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</si>
  <si>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</si>
  <si>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</si>
  <si>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</si>
  <si>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</si>
  <si>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</si>
  <si>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</si>
  <si>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</si>
  <si>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</si>
  <si>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</si>
  <si>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</si>
  <si>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</si>
  <si>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</si>
  <si>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</si>
  <si>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</si>
  <si>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</si>
  <si>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</si>
  <si>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</si>
  <si>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</si>
  <si>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</si>
  <si>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</si>
  <si>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</si>
  <si>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</si>
  <si>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</si>
  <si>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</si>
  <si>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</si>
  <si>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</si>
  <si>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</si>
  <si>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</si>
  <si>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</si>
  <si>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</si>
  <si>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</si>
  <si>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</si>
  <si>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</si>
  <si>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</si>
  <si>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</si>
  <si>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</si>
  <si>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</si>
  <si>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</si>
  <si>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</si>
  <si>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</si>
  <si>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</si>
  <si>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</si>
  <si>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</si>
  <si>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</si>
  <si>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</si>
  <si>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</si>
  <si>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</si>
  <si>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</si>
  <si>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</si>
  <si>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</si>
  <si>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</si>
  <si>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</si>
  <si>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</si>
  <si>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</si>
  <si>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</si>
  <si>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</si>
  <si>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</si>
  <si>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</si>
  <si>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</si>
  <si>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</si>
  <si>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</si>
  <si>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</si>
  <si>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</si>
  <si>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</si>
  <si>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</si>
  <si>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</si>
  <si>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</si>
  <si>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</si>
  <si>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</si>
  <si>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</si>
  <si>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</si>
  <si>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</si>
  <si>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</si>
  <si>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</si>
  <si>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</si>
  <si>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</si>
  <si>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</si>
  <si>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</si>
  <si>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</si>
  <si>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</si>
  <si>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</si>
  <si>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</si>
  <si>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</si>
  <si>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</si>
  <si>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</si>
  <si>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</si>
  <si>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</si>
  <si>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</si>
  <si>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</si>
  <si>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</si>
  <si>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</si>
  <si>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</si>
  <si>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</si>
  <si>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</si>
  <si>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</si>
  <si>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</si>
  <si>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</si>
  <si>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</si>
  <si>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</si>
  <si>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</si>
  <si>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</si>
  <si>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</si>
  <si>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</si>
  <si>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</si>
  <si>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</si>
  <si>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</si>
  <si>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</si>
  <si>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</si>
  <si>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</si>
  <si>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</si>
  <si>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</si>
  <si>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</si>
  <si>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</si>
  <si>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</si>
  <si>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</si>
  <si>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</si>
  <si>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</si>
  <si>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</si>
  <si>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</si>
  <si>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</si>
  <si>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</si>
  <si>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</si>
  <si>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</si>
  <si>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</si>
  <si>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</si>
  <si>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</si>
  <si>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</si>
  <si>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</si>
  <si>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</si>
  <si>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</si>
  <si>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</si>
  <si>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</si>
  <si>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</si>
  <si>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</si>
  <si>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</si>
  <si>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</si>
  <si>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</si>
  <si>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</si>
  <si>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</si>
  <si>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</si>
  <si>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</si>
  <si>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</si>
  <si>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</si>
  <si>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</si>
  <si>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</si>
  <si>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</si>
  <si>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</si>
  <si>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</si>
  <si>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</si>
  <si>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</si>
  <si>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</si>
  <si>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</si>
  <si>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</si>
  <si>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</si>
  <si>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</si>
  <si>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</si>
  <si>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</si>
  <si>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</si>
  <si>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</si>
  <si>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</si>
  <si>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</si>
  <si>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</si>
  <si>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</si>
  <si>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</si>
  <si>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</si>
  <si>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</si>
  <si>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</si>
  <si>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</si>
  <si>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</si>
  <si>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</si>
  <si>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</si>
  <si>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</si>
  <si>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</si>
  <si>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</si>
  <si>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</si>
  <si>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</si>
  <si>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</si>
  <si>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</si>
  <si>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</si>
  <si>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</si>
  <si>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</si>
  <si>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</si>
  <si>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</si>
  <si>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</si>
  <si>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</si>
  <si>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</si>
  <si>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</si>
  <si>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</si>
  <si>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</si>
  <si>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</si>
  <si>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</si>
  <si>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</si>
  <si>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</si>
  <si>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</si>
  <si>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</si>
  <si>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</si>
  <si>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</si>
  <si>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</si>
  <si>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</si>
  <si>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</si>
  <si>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</si>
  <si>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</si>
  <si>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</si>
  <si>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</si>
  <si>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</si>
  <si>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</si>
  <si>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</si>
  <si>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</si>
  <si>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</si>
  <si>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</si>
  <si>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</si>
  <si>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</si>
  <si>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</si>
  <si>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</si>
  <si>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</si>
  <si>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</si>
  <si>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</si>
  <si>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</si>
  <si>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</si>
  <si>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</si>
  <si>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</si>
  <si>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</si>
  <si>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</si>
  <si>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</si>
  <si>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</si>
  <si>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</si>
  <si>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</si>
  <si>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</si>
  <si>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</si>
  <si>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</si>
  <si>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</si>
  <si>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</si>
  <si>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</si>
  <si>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</si>
  <si>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</si>
  <si>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</si>
  <si>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</si>
  <si>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</si>
  <si>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</si>
  <si>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</si>
  <si>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</si>
  <si>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</si>
  <si>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</si>
  <si>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</si>
  <si>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</si>
  <si>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</si>
  <si>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</si>
  <si>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</si>
  <si>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</si>
  <si>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</si>
  <si>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</si>
  <si>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</si>
  <si>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</si>
  <si>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</si>
  <si>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</si>
  <si>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</si>
  <si>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</si>
  <si>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</si>
  <si>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</si>
  <si>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</si>
  <si>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</si>
  <si>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</si>
  <si>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</si>
  <si>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</si>
  <si>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</si>
  <si>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</si>
  <si>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</si>
  <si>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</si>
  <si>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</si>
  <si>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</si>
  <si>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</si>
  <si>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</si>
  <si>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</si>
  <si>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</si>
  <si>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</si>
  <si>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</si>
  <si>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</si>
  <si>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</si>
  <si>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</si>
  <si>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</si>
  <si>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</si>
  <si>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</si>
  <si>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</si>
  <si>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</si>
  <si>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</si>
  <si>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</si>
  <si>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</si>
  <si>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</si>
  <si>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</si>
  <si>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</si>
  <si>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</si>
  <si>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</si>
  <si>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</si>
  <si>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</si>
  <si>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</si>
  <si>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</si>
  <si>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</si>
  <si>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</si>
  <si>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</si>
  <si>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</si>
  <si>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</si>
  <si>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</si>
  <si>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</si>
  <si>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</si>
  <si>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</si>
  <si>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</si>
  <si>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</si>
  <si>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</si>
  <si>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</si>
  <si>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</si>
  <si>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</si>
  <si>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</si>
  <si>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</si>
  <si>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</si>
  <si>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</si>
  <si>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</si>
  <si>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</si>
  <si>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</si>
  <si>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</si>
  <si>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</si>
  <si>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</si>
  <si>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</si>
  <si>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</si>
  <si>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</si>
  <si>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</si>
  <si>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</si>
  <si>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</si>
  <si>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</si>
  <si>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</si>
  <si>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</si>
  <si>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</si>
  <si>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</si>
  <si>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</si>
  <si>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</si>
  <si>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</si>
  <si>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</si>
  <si>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</si>
  <si>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</si>
  <si>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</si>
  <si>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</si>
  <si>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</si>
  <si>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</si>
  <si>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</si>
  <si>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</si>
  <si>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</si>
  <si>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</si>
  <si>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</si>
  <si>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</si>
  <si>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</si>
  <si>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</si>
  <si>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</si>
  <si>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</si>
  <si>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</si>
  <si>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</si>
  <si>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</si>
  <si>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</si>
  <si>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</si>
  <si>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</si>
  <si>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</si>
  <si>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</si>
  <si>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</si>
  <si>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</si>
  <si>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</si>
  <si>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</si>
  <si>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</si>
  <si>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</si>
  <si>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</si>
  <si>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</si>
  <si>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</si>
  <si>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</si>
  <si>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</si>
  <si>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</si>
  <si>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</si>
  <si>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</si>
  <si>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</si>
  <si>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</si>
  <si>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</si>
  <si>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</si>
  <si>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</si>
  <si>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</si>
  <si>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</si>
  <si>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</si>
  <si>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</si>
  <si>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</si>
  <si>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</si>
  <si>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</si>
  <si>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</si>
  <si>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</si>
  <si>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</si>
  <si>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</si>
  <si>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</si>
  <si>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</si>
  <si>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</si>
  <si>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</si>
  <si>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</si>
  <si>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</si>
  <si>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</si>
  <si>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</si>
  <si>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</si>
  <si>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</si>
  <si>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</si>
  <si>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</si>
  <si>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</si>
  <si>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</si>
  <si>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</si>
  <si>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</si>
  <si>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</si>
  <si>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</si>
  <si>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</si>
  <si>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</si>
  <si>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</si>
  <si>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</si>
  <si>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</si>
  <si>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</si>
  <si>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</si>
  <si>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</si>
  <si>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</si>
  <si>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</si>
  <si>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</si>
  <si>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</si>
  <si>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</si>
  <si>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</si>
  <si>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</si>
  <si>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</si>
  <si>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</si>
  <si>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</si>
  <si>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</si>
  <si>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</si>
  <si>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</si>
  <si>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</si>
  <si>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</si>
  <si>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</si>
  <si>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</si>
  <si>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</si>
  <si>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</si>
  <si>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</si>
  <si>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</si>
  <si>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</si>
  <si>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</si>
  <si>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</si>
  <si>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</si>
  <si>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</si>
  <si>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</si>
  <si>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</si>
  <si>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</si>
  <si>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</si>
  <si>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</si>
  <si>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</si>
  <si>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</si>
  <si>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</si>
  <si>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</si>
  <si>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</si>
  <si>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</si>
  <si>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</si>
  <si>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</si>
  <si>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</si>
  <si>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</si>
  <si>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</si>
  <si>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</si>
  <si>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</si>
  <si>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</si>
  <si>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</si>
  <si>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</si>
  <si>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</si>
  <si>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</si>
  <si>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</si>
  <si>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</si>
  <si>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</si>
  <si>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</si>
  <si>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</si>
  <si>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</si>
  <si>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</si>
  <si>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</si>
  <si>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</si>
  <si>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</si>
  <si>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</si>
  <si>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</si>
  <si>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</si>
  <si>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</si>
  <si>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</si>
  <si>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</si>
  <si>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</si>
  <si>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</si>
  <si>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</si>
  <si>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</si>
  <si>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</si>
  <si>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</si>
  <si>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</si>
  <si>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</si>
  <si>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</si>
  <si>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</si>
  <si>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</si>
  <si>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</si>
  <si>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</si>
  <si>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</si>
  <si>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</si>
  <si>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</si>
  <si>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</si>
  <si>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</si>
  <si>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</si>
  <si>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</si>
  <si>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</si>
  <si>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</si>
  <si>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</si>
  <si>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</si>
  <si>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</si>
  <si>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</si>
  <si>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</si>
  <si>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</si>
  <si>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</si>
  <si>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</si>
  <si>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</si>
  <si>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</si>
  <si>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</si>
  <si>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</si>
  <si>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</si>
  <si>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</si>
  <si>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</si>
  <si>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</si>
  <si>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</si>
  <si>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</si>
  <si>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</si>
  <si>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</si>
  <si>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</si>
  <si>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</si>
  <si>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</si>
  <si>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</si>
  <si>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</si>
  <si>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</si>
  <si>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</si>
  <si>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</si>
  <si>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</si>
  <si>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</si>
  <si>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</si>
  <si>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</si>
  <si>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</si>
  <si>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</si>
  <si>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</si>
  <si>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</si>
  <si>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</si>
  <si>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</si>
  <si>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</si>
  <si>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</si>
  <si>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</si>
  <si>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</si>
  <si>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</si>
  <si>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</si>
  <si>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</si>
  <si>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</si>
  <si>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</si>
  <si>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</si>
  <si>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</si>
  <si>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</si>
  <si>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</si>
  <si>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</si>
  <si>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</si>
  <si>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</si>
  <si>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</si>
  <si>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</si>
  <si>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</si>
  <si>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</si>
  <si>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</si>
  <si>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</si>
  <si>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</si>
  <si>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</si>
  <si>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</si>
  <si>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</si>
  <si>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</si>
  <si>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</si>
  <si>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</si>
  <si>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</si>
  <si>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</si>
  <si>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</si>
  <si>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</si>
  <si>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</si>
  <si>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</si>
  <si>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</si>
  <si>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</si>
  <si>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</si>
  <si>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</si>
  <si>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</si>
  <si>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</si>
  <si>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</si>
  <si>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</si>
  <si>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</si>
  <si>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</si>
  <si>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</si>
  <si>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</si>
  <si>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</si>
  <si>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</si>
  <si>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</si>
  <si>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</si>
  <si>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</si>
  <si>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</si>
  <si>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</si>
  <si>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</si>
  <si>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</si>
  <si>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</si>
  <si>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</si>
  <si>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</si>
  <si>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</si>
  <si>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</si>
  <si>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</si>
  <si>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</si>
  <si>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</si>
  <si>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</si>
  <si>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</si>
  <si>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</si>
  <si>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</si>
  <si>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</si>
  <si>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</si>
  <si>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</si>
  <si>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</si>
  <si>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</si>
  <si>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</si>
  <si>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</si>
  <si>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</si>
  <si>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</si>
  <si>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</si>
  <si>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</si>
  <si>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</si>
  <si>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</si>
  <si>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</si>
  <si>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</si>
  <si>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</si>
  <si>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</si>
  <si>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</si>
  <si>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</si>
  <si>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</si>
  <si>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</si>
  <si>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</si>
  <si>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</si>
  <si>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</si>
  <si>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</si>
  <si>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</si>
  <si>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</si>
  <si>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</si>
  <si>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</si>
  <si>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</si>
  <si>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</si>
  <si>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</si>
  <si>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</si>
  <si>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</si>
  <si>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</si>
  <si>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</si>
  <si>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</si>
  <si>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</si>
  <si>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</si>
  <si>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</si>
  <si>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</si>
  <si>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</si>
  <si>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</si>
  <si>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</si>
  <si>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</si>
  <si>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</si>
  <si>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</si>
  <si>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</si>
  <si>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</si>
  <si>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</si>
  <si>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</si>
  <si>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</si>
  <si>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</si>
  <si>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</si>
  <si>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</si>
  <si>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</si>
  <si>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</si>
  <si>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</si>
  <si>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</si>
  <si>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</si>
  <si>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</si>
  <si>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</si>
  <si>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</si>
  <si>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</si>
  <si>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</si>
  <si>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</si>
  <si>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</si>
  <si>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</si>
  <si>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</si>
  <si>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</si>
  <si>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</si>
  <si>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</si>
  <si>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</si>
  <si>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</si>
  <si>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</si>
  <si>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</si>
  <si>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</si>
  <si>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</si>
  <si>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</si>
  <si>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</si>
  <si>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</si>
  <si>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</si>
  <si>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</si>
  <si>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</si>
  <si>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</si>
  <si>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</si>
  <si>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</si>
  <si>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</si>
  <si>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</si>
  <si>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</si>
  <si>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</si>
  <si>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</si>
  <si>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</si>
  <si>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</si>
  <si>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</si>
  <si>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</si>
  <si>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</si>
  <si>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</si>
  <si>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</si>
  <si>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</si>
  <si>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</si>
  <si>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</si>
  <si>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</si>
  <si>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</si>
  <si>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</si>
  <si>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</si>
  <si>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</si>
  <si>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</si>
  <si>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</si>
  <si>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</si>
  <si>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</si>
  <si>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</si>
  <si>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</si>
  <si>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</si>
  <si>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</si>
  <si>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</si>
  <si>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</si>
  <si>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</si>
  <si>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</si>
  <si>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</si>
  <si>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</si>
  <si>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</si>
  <si>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</si>
  <si>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</si>
  <si>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</si>
  <si>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</si>
  <si>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</si>
  <si>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</si>
  <si>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</si>
  <si>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</si>
  <si>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</si>
  <si>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</si>
  <si>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</si>
  <si>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</si>
  <si>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</si>
  <si>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</si>
  <si>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</si>
  <si>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</si>
  <si>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</si>
  <si>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</si>
  <si>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</si>
  <si>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</si>
  <si>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</si>
  <si>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</si>
  <si>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</si>
  <si>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</si>
  <si>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</si>
  <si>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</si>
  <si>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</si>
  <si>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</si>
  <si>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</si>
  <si>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</si>
  <si>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</si>
  <si>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</si>
  <si>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</si>
  <si>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</si>
  <si>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</si>
  <si>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</si>
  <si>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</si>
  <si>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</si>
  <si>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</si>
  <si>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</si>
  <si>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</si>
  <si>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</si>
  <si>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</si>
  <si>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</si>
  <si>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</si>
  <si>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</si>
  <si>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</si>
  <si>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</si>
  <si>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</si>
  <si>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</si>
  <si>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</si>
  <si>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</si>
  <si>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</si>
  <si>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</si>
  <si>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</si>
  <si>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</si>
  <si>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</si>
  <si>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</si>
  <si>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</si>
  <si>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</si>
  <si>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</si>
  <si>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</si>
  <si>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</si>
  <si>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</si>
  <si>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</si>
  <si>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</si>
  <si>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</si>
  <si>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</si>
  <si>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</si>
  <si>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</si>
  <si>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</si>
  <si>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</si>
  <si>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</si>
  <si>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</si>
  <si>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</si>
  <si>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</si>
  <si>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</si>
  <si>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</si>
  <si>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</si>
  <si>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</si>
  <si>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</si>
  <si>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</si>
  <si>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</si>
  <si>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</si>
  <si>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</si>
  <si>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</si>
  <si>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</si>
  <si>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</si>
  <si>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</si>
  <si>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</si>
  <si>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</si>
  <si>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</si>
  <si>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</si>
  <si>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</si>
  <si>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</si>
  <si>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</si>
  <si>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</si>
  <si>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</si>
  <si>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</si>
  <si>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</si>
  <si>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</si>
  <si>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</si>
  <si>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</si>
  <si>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</si>
  <si>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</si>
  <si>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</si>
  <si>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</si>
  <si>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</si>
  <si>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</si>
  <si>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</si>
  <si>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</si>
  <si>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</si>
  <si>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</si>
  <si>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</si>
  <si>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</si>
  <si>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</si>
  <si>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</si>
  <si>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</si>
  <si>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</si>
  <si>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</si>
  <si>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</si>
  <si>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</si>
  <si>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</si>
  <si>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</si>
  <si>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</si>
  <si>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</si>
  <si>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</si>
  <si>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</si>
  <si>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</si>
  <si>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</si>
  <si>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</si>
  <si>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</si>
  <si>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</si>
  <si>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</si>
  <si>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</si>
  <si>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</si>
  <si>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</si>
  <si>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</si>
  <si>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</si>
  <si>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</si>
  <si>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</si>
  <si>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</si>
  <si>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</si>
  <si>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</si>
  <si>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</si>
  <si>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</si>
  <si>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</si>
  <si>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</si>
  <si>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</si>
  <si>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</si>
  <si>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</si>
  <si>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</si>
  <si>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</si>
  <si>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</si>
  <si>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</si>
  <si>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</si>
  <si>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</si>
  <si>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</si>
  <si>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</si>
  <si>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</si>
  <si>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</si>
  <si>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</si>
  <si>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</si>
  <si>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</si>
  <si>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</si>
  <si>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</si>
  <si>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</si>
  <si>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</si>
  <si>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</si>
  <si>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</si>
  <si>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</si>
  <si>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</si>
  <si>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</si>
  <si>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</si>
  <si>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</si>
  <si>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</si>
  <si>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</si>
  <si>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</si>
  <si>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</si>
  <si>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</si>
  <si>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</si>
  <si>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</si>
  <si>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</si>
  <si>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</si>
  <si>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</si>
  <si>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</si>
  <si>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</si>
  <si>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</si>
  <si>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</si>
  <si>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</si>
  <si>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</si>
  <si>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</si>
  <si>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</si>
  <si>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</si>
  <si>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</si>
  <si>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</si>
  <si>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</si>
  <si>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</si>
  <si>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</si>
  <si>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</si>
  <si>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</si>
  <si>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</si>
  <si>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</si>
  <si>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</si>
  <si>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</si>
  <si>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</si>
  <si>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</si>
  <si>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</si>
  <si>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</si>
  <si>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</si>
  <si>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</si>
  <si>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</si>
  <si>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</si>
  <si>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</si>
  <si>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</si>
  <si>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</si>
  <si>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</si>
  <si>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</si>
  <si>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</si>
  <si>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</si>
  <si>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</si>
  <si>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</si>
  <si>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</si>
  <si>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</si>
  <si>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</si>
  <si>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</si>
  <si>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</si>
  <si>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</si>
  <si>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</si>
  <si>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</si>
  <si>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</si>
  <si>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</si>
  <si>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</si>
  <si>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</si>
  <si>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</si>
  <si>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</si>
  <si>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</si>
  <si>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</si>
  <si>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</si>
  <si>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</si>
  <si>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</si>
  <si>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</si>
  <si>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</si>
  <si>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</si>
  <si>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</si>
  <si>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</si>
  <si>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</si>
  <si>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</si>
  <si>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</si>
  <si>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</si>
  <si>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</si>
  <si>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</si>
  <si>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</si>
  <si>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</si>
  <si>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</si>
  <si>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</si>
  <si>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</si>
  <si>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</si>
  <si>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</si>
  <si>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</si>
  <si>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</si>
  <si>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</si>
  <si>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</si>
  <si>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</si>
  <si>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</si>
  <si>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</si>
  <si>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</si>
  <si>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</si>
  <si>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</si>
  <si>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</si>
  <si>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</si>
  <si>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</si>
  <si>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</si>
  <si>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</si>
  <si>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</si>
  <si>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</si>
  <si>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</si>
  <si>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</si>
  <si>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</si>
  <si>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</si>
  <si>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</si>
  <si>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</si>
  <si>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</si>
  <si>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</si>
  <si>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</si>
  <si>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</si>
  <si>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</si>
  <si>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</si>
  <si>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</si>
  <si>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</si>
  <si>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</si>
  <si>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</si>
  <si>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</si>
  <si>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</si>
  <si>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</si>
  <si>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</si>
  <si>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</si>
  <si>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</si>
  <si>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</si>
  <si>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</si>
  <si>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</si>
  <si>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</si>
  <si>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</si>
  <si>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</si>
  <si>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</si>
  <si>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</si>
  <si>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</si>
  <si>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</si>
  <si>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</si>
  <si>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</si>
  <si>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</si>
  <si>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</si>
  <si>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</si>
  <si>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</si>
  <si>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</si>
  <si>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</si>
  <si>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</si>
  <si>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</si>
  <si>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</si>
  <si>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</si>
  <si>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</si>
  <si>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</si>
  <si>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</si>
  <si>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</si>
  <si>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</si>
  <si>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</si>
  <si>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</si>
  <si>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</si>
  <si>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</si>
  <si>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</si>
  <si>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</si>
  <si>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</si>
  <si>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</si>
  <si>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</si>
  <si>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</si>
  <si>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</si>
  <si>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</si>
  <si>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</si>
  <si>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</si>
  <si>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</si>
  <si>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</si>
  <si>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</si>
  <si>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</si>
  <si>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</si>
  <si>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</si>
  <si>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</si>
  <si>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</si>
  <si>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</si>
  <si>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</si>
  <si>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</si>
  <si>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</si>
  <si>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</si>
  <si>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</si>
  <si>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</si>
  <si>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</si>
  <si>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</si>
  <si>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</si>
  <si>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</si>
  <si>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</si>
  <si>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</si>
  <si>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</si>
  <si>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</si>
  <si>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</si>
  <si>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</si>
  <si>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</si>
  <si>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</si>
  <si>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</si>
  <si>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</si>
  <si>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</si>
  <si>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</si>
  <si>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</si>
  <si>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</si>
  <si>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</si>
  <si>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</si>
  <si>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</si>
  <si>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</si>
  <si>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</si>
  <si>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</si>
  <si>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</si>
  <si>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</si>
  <si>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</si>
  <si>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</si>
  <si>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</si>
  <si>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</si>
  <si>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</si>
  <si>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</si>
  <si>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</si>
  <si>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</si>
  <si>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</si>
  <si>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</si>
  <si>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</si>
  <si>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</si>
  <si>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</si>
  <si>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</si>
  <si>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</si>
  <si>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</si>
  <si>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</si>
  <si>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</si>
  <si>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</si>
  <si>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</si>
  <si>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</si>
  <si>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</si>
  <si>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</si>
  <si>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</si>
  <si>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</si>
  <si>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</si>
  <si>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</si>
  <si>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</si>
  <si>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</si>
  <si>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</si>
  <si>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</si>
  <si>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</si>
  <si>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</si>
  <si>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</si>
  <si>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</si>
  <si>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</si>
  <si>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</si>
  <si>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</si>
  <si>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</si>
  <si>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</si>
  <si>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</si>
  <si>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</si>
  <si>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</si>
  <si>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</si>
  <si>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</si>
  <si>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</si>
  <si>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</si>
  <si>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</si>
  <si>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</si>
  <si>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</si>
  <si>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</si>
  <si>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</si>
  <si>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</si>
  <si>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</si>
  <si>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</si>
  <si>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</si>
  <si>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</si>
  <si>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</si>
  <si>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</si>
  <si>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</si>
  <si>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</si>
  <si>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</si>
  <si>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</si>
  <si>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</si>
  <si>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</si>
  <si>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</si>
  <si>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</si>
  <si>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</si>
  <si>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</si>
  <si>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</si>
  <si>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</si>
  <si>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</si>
  <si>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</si>
  <si>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</si>
  <si>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</si>
  <si>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</si>
  <si>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</si>
  <si>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</si>
  <si>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</si>
  <si>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</si>
  <si>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</si>
  <si>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</si>
  <si>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</si>
  <si>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</si>
  <si>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</si>
  <si>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</si>
  <si>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</si>
  <si>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</si>
  <si>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</si>
  <si>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</si>
  <si>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</si>
  <si>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</si>
  <si>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</si>
  <si>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</si>
  <si>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</si>
  <si>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</si>
  <si>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</si>
  <si>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</si>
  <si>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</si>
  <si>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</si>
  <si>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</si>
  <si>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</si>
  <si>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</si>
  <si>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</si>
  <si>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</si>
  <si>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</si>
  <si>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</si>
  <si>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</si>
  <si>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</si>
  <si>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</si>
  <si>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</si>
  <si>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</si>
  <si>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</si>
  <si>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</si>
  <si>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</si>
  <si>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</si>
  <si>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</si>
  <si>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</si>
  <si>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</si>
  <si>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</si>
  <si>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</si>
  <si>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</si>
  <si>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</si>
  <si>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</si>
  <si>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</si>
  <si>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</si>
  <si>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</si>
  <si>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</si>
  <si>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</si>
  <si>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</si>
  <si>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</si>
  <si>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</si>
  <si>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</si>
  <si>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</si>
  <si>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</si>
  <si>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</si>
  <si>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</si>
  <si>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</si>
  <si>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</si>
  <si>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</si>
  <si>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</si>
  <si>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</si>
  <si>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</si>
  <si>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</si>
  <si>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</si>
  <si>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</si>
  <si>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</si>
  <si>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</si>
  <si>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</si>
  <si>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</si>
  <si>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</si>
  <si>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</si>
  <si>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</si>
  <si>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</si>
  <si>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</si>
  <si>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</si>
  <si>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</si>
  <si>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</si>
  <si>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</si>
  <si>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</si>
  <si>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</si>
  <si>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</si>
  <si>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</si>
  <si>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</si>
  <si>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</si>
  <si>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</si>
  <si>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</si>
  <si>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</si>
  <si>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</si>
  <si>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</si>
  <si>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</si>
  <si>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</si>
  <si>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</si>
  <si>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</si>
  <si>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</si>
  <si>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</si>
  <si>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</si>
  <si>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</si>
  <si>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</si>
  <si>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</si>
  <si>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</si>
  <si>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</si>
  <si>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</si>
  <si>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</si>
  <si>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</si>
  <si>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</si>
  <si>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</si>
  <si>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</si>
  <si>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</si>
  <si>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</si>
  <si>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</si>
  <si>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</si>
  <si>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</si>
  <si>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</si>
  <si>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</si>
  <si>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</si>
  <si>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</si>
  <si>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</si>
  <si>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</si>
  <si>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</si>
  <si>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</si>
  <si>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</si>
  <si>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</si>
  <si>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</si>
  <si>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</si>
  <si>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</si>
  <si>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</si>
  <si>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</si>
  <si>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</si>
  <si>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</si>
  <si>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</si>
  <si>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</si>
  <si>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</si>
  <si>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</si>
  <si>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</si>
  <si>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</si>
  <si>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</si>
  <si>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</si>
  <si>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</si>
  <si>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</si>
  <si>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</si>
  <si>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</si>
  <si>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</si>
  <si>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</si>
  <si>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</si>
  <si>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</si>
  <si>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</si>
  <si>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</si>
  <si>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</si>
  <si>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</si>
  <si>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</si>
  <si>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</si>
  <si>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</si>
  <si>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</si>
  <si>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</si>
  <si>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</si>
  <si>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</si>
  <si>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</si>
  <si>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</si>
  <si>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</si>
  <si>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</si>
  <si>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</si>
  <si>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</si>
  <si>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</si>
  <si>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</si>
  <si>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</si>
  <si>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</si>
  <si>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</si>
  <si>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</si>
  <si>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</si>
  <si>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</si>
  <si>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</si>
  <si>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</si>
  <si>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</si>
  <si>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</si>
  <si>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</si>
  <si>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</si>
  <si>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</si>
  <si>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</si>
  <si>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</si>
  <si>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</si>
  <si>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</si>
  <si>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</si>
  <si>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</si>
  <si>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</si>
  <si>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</si>
  <si>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</si>
  <si>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</si>
  <si>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</si>
  <si>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</si>
  <si>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</si>
  <si>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</si>
  <si>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</si>
  <si>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</si>
  <si>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</si>
  <si>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</si>
  <si>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</si>
  <si>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</si>
  <si>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</si>
  <si>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</si>
  <si>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</si>
  <si>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</si>
  <si>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</si>
  <si>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</si>
  <si>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</si>
  <si>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</si>
  <si>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</si>
  <si>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</si>
  <si>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</si>
  <si>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</si>
  <si>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</si>
  <si>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</si>
  <si>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</si>
  <si>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</si>
  <si>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</si>
  <si>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</si>
  <si>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</si>
  <si>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</si>
  <si>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</si>
  <si>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</si>
  <si>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</si>
  <si>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</si>
  <si>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</si>
  <si>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</si>
  <si>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</si>
  <si>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</si>
  <si>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</si>
  <si>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</si>
  <si>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</si>
  <si>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</si>
  <si>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</si>
  <si>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</si>
  <si>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</si>
  <si>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</si>
  <si>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</si>
  <si>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</si>
  <si>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</si>
  <si>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</si>
  <si>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</si>
  <si>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</si>
  <si>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</si>
  <si>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</si>
  <si>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</si>
  <si>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</si>
  <si>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</si>
  <si>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</si>
  <si>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</si>
  <si>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</si>
  <si>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</si>
  <si>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</si>
  <si>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</si>
  <si>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</si>
  <si>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</si>
  <si>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</si>
  <si>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</si>
  <si>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</si>
  <si>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</si>
  <si>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</si>
  <si>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</si>
  <si>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</si>
  <si>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</si>
  <si>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</si>
  <si>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</si>
  <si>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</si>
  <si>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</si>
  <si>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</si>
  <si>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</si>
  <si>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</si>
  <si>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</si>
  <si>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</si>
  <si>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</si>
  <si>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</si>
  <si>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</si>
  <si>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</si>
  <si>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</si>
  <si>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</si>
  <si>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</si>
  <si>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</si>
  <si>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</si>
  <si>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</si>
  <si>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</si>
  <si>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</si>
  <si>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</si>
  <si>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</si>
  <si>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</si>
  <si>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</si>
  <si>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</si>
  <si>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</si>
  <si>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</si>
  <si>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</si>
  <si>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</si>
  <si>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</si>
  <si>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</si>
  <si>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</si>
  <si>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</si>
  <si>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</si>
  <si>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</si>
  <si>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</si>
  <si>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</si>
  <si>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</si>
  <si>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</si>
  <si>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</si>
  <si>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</si>
  <si>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</si>
  <si>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</si>
  <si>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</si>
  <si>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</si>
  <si>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</si>
  <si>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</si>
  <si>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</si>
  <si>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</si>
  <si>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</si>
  <si>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</si>
  <si>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</si>
  <si>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</si>
  <si>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</si>
  <si>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</si>
  <si>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</si>
  <si>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</si>
  <si>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</si>
  <si>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</si>
  <si>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</si>
  <si>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</si>
  <si>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</si>
  <si>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</si>
  <si>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</si>
  <si>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</si>
  <si>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</si>
  <si>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</si>
  <si>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</si>
  <si>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</si>
  <si>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</si>
  <si>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</si>
  <si>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</si>
  <si>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</si>
  <si>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</si>
  <si>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</si>
  <si>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</si>
  <si>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</si>
  <si>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</si>
  <si>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</si>
  <si>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</si>
  <si>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</si>
  <si>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</si>
  <si>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</si>
  <si>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</si>
  <si>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</si>
  <si>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</si>
  <si>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</si>
  <si>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</si>
  <si>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</si>
  <si>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</si>
  <si>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</si>
  <si>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</si>
  <si>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</si>
  <si>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</si>
  <si>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</si>
  <si>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</si>
  <si>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</si>
  <si>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</si>
  <si>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</si>
  <si>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</si>
  <si>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</si>
  <si>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</si>
  <si>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</si>
  <si>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</si>
  <si>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</si>
  <si>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</si>
  <si>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</si>
  <si>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</si>
  <si>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</si>
  <si>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</si>
  <si>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</si>
  <si>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</si>
  <si>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</si>
  <si>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</si>
  <si>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</si>
  <si>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</si>
  <si>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</si>
  <si>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</si>
  <si>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</si>
  <si>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</si>
  <si>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</si>
  <si>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</si>
  <si>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</si>
  <si>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</si>
  <si>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</si>
  <si>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</si>
  <si>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</si>
  <si>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</si>
  <si>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</si>
  <si>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</si>
  <si>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</si>
  <si>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</si>
  <si>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</si>
  <si>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</si>
  <si>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</si>
  <si>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</si>
  <si>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</si>
  <si>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</si>
  <si>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</si>
  <si>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</si>
  <si>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</si>
  <si>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</si>
  <si>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</si>
  <si>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</si>
  <si>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</si>
  <si>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</si>
  <si>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</si>
  <si>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</si>
  <si>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</si>
  <si>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</si>
  <si>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</si>
  <si>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</si>
  <si>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</si>
  <si>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</si>
  <si>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</si>
  <si>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</si>
  <si>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</si>
  <si>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</si>
  <si>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</si>
  <si>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</si>
  <si>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</si>
  <si>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</si>
  <si>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</si>
  <si>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</si>
  <si>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</si>
  <si>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</si>
  <si>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</si>
  <si>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</si>
  <si>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</si>
  <si>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</si>
  <si>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</si>
  <si>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</si>
  <si>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</si>
  <si>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</si>
  <si>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</si>
  <si>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</si>
  <si>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</si>
  <si>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</si>
  <si>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</si>
  <si>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</si>
  <si>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</si>
  <si>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</si>
  <si>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</si>
  <si>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</si>
  <si>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</si>
  <si>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</si>
  <si>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</si>
  <si>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</si>
  <si>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</si>
  <si>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</si>
  <si>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</si>
  <si>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</si>
  <si>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</si>
  <si>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</si>
  <si>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</si>
  <si>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</si>
  <si>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</si>
  <si>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</si>
  <si>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</si>
  <si>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</si>
  <si>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</si>
  <si>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</si>
  <si>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</si>
  <si>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</si>
  <si>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</si>
  <si>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</si>
  <si>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</si>
  <si>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</si>
  <si>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</si>
  <si>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</si>
  <si>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</si>
  <si>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</si>
  <si>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</si>
  <si>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</si>
  <si>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</si>
  <si>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</si>
  <si>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</si>
  <si>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</si>
  <si>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</si>
  <si>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</si>
  <si>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</si>
  <si>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</si>
  <si>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</si>
  <si>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</si>
  <si>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</si>
  <si>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</si>
  <si>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</si>
  <si>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</si>
  <si>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</si>
  <si>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</si>
  <si>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</si>
  <si>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</si>
  <si>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</si>
  <si>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</si>
  <si>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</si>
  <si>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</si>
  <si>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</si>
  <si>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</si>
  <si>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</si>
  <si>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</si>
  <si>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</si>
  <si>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</si>
  <si>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</si>
  <si>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</si>
  <si>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</si>
  <si>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</si>
  <si>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</si>
  <si>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</si>
  <si>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</si>
  <si>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</si>
  <si>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</si>
  <si>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</si>
  <si>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</si>
  <si>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</si>
  <si>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</si>
  <si>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</si>
  <si>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</si>
  <si>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</si>
  <si>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</si>
  <si>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</si>
  <si>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</si>
  <si>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</si>
  <si>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</si>
  <si>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</si>
  <si>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</si>
  <si>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</si>
  <si>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</si>
  <si>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</si>
  <si>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</si>
  <si>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</si>
  <si>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</si>
  <si>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</si>
  <si>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</si>
  <si>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</si>
  <si>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</si>
  <si>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</si>
  <si>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</si>
  <si>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</si>
  <si>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</si>
  <si>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</si>
  <si>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</si>
  <si>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</si>
  <si>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</si>
  <si>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</si>
  <si>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</si>
  <si>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</si>
  <si>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</si>
  <si>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</si>
  <si>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</si>
  <si>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</si>
  <si>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</si>
  <si>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</si>
  <si>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</si>
  <si>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</si>
  <si>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</si>
  <si>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</si>
  <si>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</si>
  <si>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</si>
  <si>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</si>
  <si>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</si>
  <si>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</si>
  <si>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</si>
  <si>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</si>
  <si>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</si>
  <si>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</si>
  <si>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</si>
  <si>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</si>
  <si>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</si>
  <si>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</si>
  <si>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</si>
  <si>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</si>
  <si>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</si>
  <si>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</si>
  <si>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</si>
  <si>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</si>
  <si>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</si>
  <si>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</si>
  <si>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</si>
  <si>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</si>
  <si>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</si>
  <si>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</si>
  <si>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</si>
  <si>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</si>
  <si>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</si>
  <si>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</si>
  <si>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</si>
  <si>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</si>
  <si>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</si>
  <si>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</si>
  <si>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</si>
  <si>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</si>
  <si>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</si>
  <si>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</si>
  <si>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</si>
  <si>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</si>
  <si>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</si>
  <si>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</si>
  <si>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</si>
  <si>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</si>
  <si>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</si>
  <si>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</si>
  <si>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</si>
  <si>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</si>
  <si>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</si>
  <si>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</si>
  <si>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</si>
  <si>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</si>
  <si>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</si>
  <si>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</si>
  <si>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</si>
  <si>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</si>
  <si>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</si>
  <si>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</si>
  <si>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</si>
  <si>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</si>
  <si>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</si>
  <si>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</si>
  <si>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</si>
  <si>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</si>
  <si>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</si>
  <si>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</si>
  <si>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</si>
  <si>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</si>
  <si>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</si>
  <si>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</si>
  <si>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</si>
  <si>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</si>
  <si>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</si>
  <si>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</si>
  <si>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</si>
  <si>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</si>
  <si>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</si>
  <si>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</si>
  <si>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</si>
  <si>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</si>
  <si>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</si>
  <si>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</si>
  <si>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</si>
  <si>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</si>
  <si>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</si>
  <si>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</si>
  <si>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</si>
  <si>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</si>
  <si>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</si>
  <si>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</si>
  <si>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</si>
  <si>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</si>
  <si>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</si>
  <si>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</si>
  <si>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</si>
  <si>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</si>
  <si>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</si>
  <si>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</si>
  <si>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</si>
  <si>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</si>
  <si>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</si>
  <si>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</si>
  <si>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</si>
  <si>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</si>
  <si>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</si>
  <si>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</si>
  <si>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</si>
  <si>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</si>
  <si>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</si>
  <si>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</si>
  <si>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</si>
  <si>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</si>
  <si>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</si>
  <si>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</si>
  <si>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</si>
  <si>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</si>
  <si>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</si>
  <si>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</si>
  <si>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</si>
  <si>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</si>
  <si>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</si>
  <si>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</si>
  <si>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</si>
  <si>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</si>
  <si>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</si>
  <si>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</si>
  <si>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</si>
  <si>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</si>
  <si>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</si>
  <si>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</si>
  <si>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</si>
  <si>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</si>
  <si>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</si>
  <si>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</si>
  <si>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</si>
  <si>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</si>
  <si>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</si>
  <si>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</si>
  <si>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</si>
  <si>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</si>
  <si>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</si>
  <si>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</si>
  <si>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</si>
  <si>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</si>
  <si>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</si>
  <si>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</si>
  <si>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</si>
  <si>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</si>
  <si>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</si>
  <si>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</si>
  <si>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</si>
  <si>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</si>
  <si>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</si>
  <si>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</si>
  <si>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</si>
  <si>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</si>
  <si>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</si>
  <si>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</si>
  <si>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</si>
  <si>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</si>
  <si>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</si>
  <si>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</si>
  <si>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</si>
  <si>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</si>
  <si>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</si>
  <si>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</si>
  <si>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</si>
  <si>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</si>
  <si>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</si>
  <si>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</si>
  <si>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</si>
  <si>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</si>
  <si>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</si>
  <si>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</si>
  <si>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</si>
  <si>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</si>
  <si>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</si>
  <si>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</si>
  <si>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</si>
  <si>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</si>
  <si>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</si>
  <si>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</si>
  <si>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</si>
  <si>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</si>
  <si>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</si>
  <si>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</si>
  <si>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</si>
  <si>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</si>
  <si>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</si>
  <si>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</si>
  <si>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</si>
  <si>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</si>
  <si>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</si>
  <si>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</si>
  <si>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</si>
  <si>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</si>
  <si>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</si>
  <si>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</si>
  <si>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</si>
  <si>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</si>
  <si>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</si>
  <si>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</si>
  <si>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</si>
  <si>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</si>
  <si>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</si>
  <si>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</si>
  <si>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</si>
  <si>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</si>
  <si>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</si>
  <si>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</si>
  <si>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</si>
  <si>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</si>
  <si>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</si>
  <si>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</si>
  <si>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</si>
  <si>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</si>
  <si>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</si>
  <si>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</si>
  <si>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</si>
  <si>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</si>
  <si>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</si>
  <si>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</si>
  <si>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</si>
  <si>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</si>
  <si>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</si>
  <si>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</si>
  <si>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</si>
  <si>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</si>
  <si>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</si>
  <si>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</si>
  <si>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</si>
  <si>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</si>
  <si>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</si>
  <si>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</si>
  <si>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</si>
  <si>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</si>
  <si>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</si>
  <si>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</si>
  <si>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</si>
  <si>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</si>
  <si>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</si>
  <si>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</si>
  <si>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</si>
  <si>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</si>
  <si>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</si>
  <si>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</si>
  <si>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</si>
  <si>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</si>
  <si>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</si>
  <si>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</si>
  <si>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</si>
  <si>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</si>
  <si>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</si>
  <si>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</si>
  <si>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</si>
  <si>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</si>
  <si>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</si>
  <si>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</si>
  <si>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</si>
  <si>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</si>
  <si>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</si>
  <si>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</si>
  <si>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</si>
  <si>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</si>
  <si>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</si>
  <si>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</si>
  <si>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</si>
  <si>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</si>
  <si>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</si>
  <si>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</si>
  <si>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</si>
  <si>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</si>
  <si>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</si>
  <si>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</si>
  <si>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</si>
  <si>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</si>
  <si>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</si>
  <si>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</si>
  <si>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</si>
  <si>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</si>
  <si>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</si>
  <si>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</si>
  <si>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</si>
  <si>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</si>
  <si>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</si>
  <si>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</si>
  <si>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</si>
  <si>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</si>
  <si>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</si>
  <si>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</si>
  <si>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</si>
  <si>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</si>
  <si>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</si>
  <si>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</si>
  <si>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</si>
  <si>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</si>
  <si>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</si>
  <si>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</si>
  <si>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</si>
  <si>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</si>
  <si>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</si>
  <si>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</si>
  <si>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</si>
  <si>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</si>
  <si>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</si>
  <si>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</si>
  <si>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</si>
  <si>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</si>
  <si>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</si>
  <si>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</si>
  <si>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</si>
  <si>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</si>
  <si>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</si>
  <si>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</si>
  <si>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</si>
  <si>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</si>
  <si>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</si>
  <si>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</si>
  <si>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</si>
  <si>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</si>
  <si>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</si>
  <si>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</si>
  <si>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</si>
  <si>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</si>
  <si>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</si>
  <si>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</si>
  <si>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</si>
  <si>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</si>
  <si>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</si>
  <si>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</si>
  <si>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</si>
  <si>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</si>
  <si>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</si>
  <si>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</si>
  <si>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</si>
  <si>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</si>
  <si>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</si>
  <si>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</si>
  <si>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</si>
  <si>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</si>
  <si>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</si>
  <si>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</si>
  <si>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</si>
  <si>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</si>
  <si>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</si>
  <si>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</si>
  <si>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</si>
  <si>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</si>
  <si>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</si>
  <si>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</si>
  <si>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</si>
  <si>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</si>
  <si>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</si>
  <si>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</si>
  <si>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</si>
  <si>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</si>
  <si>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</si>
  <si>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</si>
  <si>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</si>
  <si>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</si>
  <si>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</si>
  <si>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</si>
  <si>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</si>
  <si>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</si>
  <si>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</si>
  <si>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</si>
  <si>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</si>
  <si>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</si>
  <si>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</si>
  <si>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</si>
  <si>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</si>
  <si>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</si>
  <si>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</si>
  <si>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</si>
  <si>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</si>
  <si>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</si>
  <si>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</si>
  <si>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</si>
  <si>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</si>
  <si>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</si>
  <si>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</si>
  <si>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</si>
  <si>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</si>
  <si>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</si>
  <si>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</si>
  <si>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</si>
  <si>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</si>
  <si>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</si>
  <si>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</si>
  <si>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</si>
  <si>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</si>
  <si>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</si>
  <si>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</si>
  <si>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</si>
  <si>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</si>
  <si>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</si>
  <si>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</si>
  <si>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</si>
  <si>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</si>
  <si>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</si>
  <si>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</si>
  <si>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</si>
  <si>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</si>
  <si>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</si>
  <si>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</si>
  <si>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</si>
  <si>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</si>
  <si>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</si>
  <si>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</si>
  <si>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</si>
  <si>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</si>
  <si>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</si>
  <si>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</si>
  <si>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</si>
  <si>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</si>
  <si>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</si>
  <si>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</si>
  <si>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</si>
  <si>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</si>
  <si>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</si>
  <si>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</si>
  <si>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</si>
  <si>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</si>
  <si>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</si>
  <si>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</si>
  <si>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</si>
  <si>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</si>
  <si>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</si>
  <si>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</si>
  <si>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</si>
  <si>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</si>
  <si>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</si>
  <si>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</si>
  <si>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</si>
  <si>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</si>
  <si>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</si>
  <si>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</si>
  <si>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</si>
  <si>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</si>
  <si>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</si>
  <si>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</si>
  <si>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</si>
  <si>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</si>
  <si>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</si>
  <si>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</si>
  <si>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</si>
  <si>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</si>
  <si>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</si>
  <si>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</si>
  <si>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</si>
  <si>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</si>
  <si>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</si>
  <si>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</si>
  <si>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</si>
  <si>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</si>
  <si>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</si>
  <si>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</si>
  <si>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</si>
  <si>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</si>
  <si>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</si>
  <si>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</si>
  <si>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</si>
  <si>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</si>
  <si>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</si>
  <si>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</si>
  <si>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</si>
  <si>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</si>
  <si>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</si>
  <si>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</si>
  <si>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</si>
  <si>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</si>
  <si>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</si>
  <si>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</si>
  <si>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</si>
  <si>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</si>
  <si>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</si>
  <si>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</si>
  <si>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</si>
  <si>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</si>
  <si>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</si>
  <si>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</si>
  <si>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</si>
  <si>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</si>
  <si>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</si>
  <si>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</si>
  <si>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</si>
  <si>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</si>
  <si>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</si>
  <si>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</si>
  <si>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</si>
  <si>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</si>
  <si>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</si>
  <si>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</si>
  <si>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</si>
  <si>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</si>
  <si>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</si>
  <si>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</si>
  <si>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</si>
  <si>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</si>
  <si>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</si>
  <si>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</si>
  <si>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</si>
  <si>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</si>
  <si>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</si>
  <si>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</si>
  <si>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</si>
  <si>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</si>
  <si>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</si>
  <si>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</si>
  <si>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</si>
  <si>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</si>
  <si>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</si>
  <si>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</si>
  <si>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</si>
  <si>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</si>
  <si>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</si>
  <si>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</si>
  <si>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</si>
  <si>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</si>
  <si>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</si>
  <si>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</si>
  <si>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</si>
  <si>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</si>
  <si>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</si>
  <si>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</si>
  <si>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</si>
  <si>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</si>
  <si>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</si>
  <si>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</si>
  <si>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</si>
  <si>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</si>
  <si>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</si>
  <si>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</si>
  <si>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</si>
  <si>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</si>
  <si>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</si>
  <si>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</si>
  <si>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</si>
  <si>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</si>
  <si>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</si>
  <si>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</si>
  <si>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</si>
  <si>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</si>
  <si>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</si>
  <si>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</si>
  <si>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</si>
  <si>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</si>
  <si>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</si>
  <si>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</si>
  <si>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</si>
  <si>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</si>
  <si>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</si>
  <si>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</si>
  <si>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</si>
  <si>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</si>
  <si>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</si>
  <si>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</si>
  <si>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</si>
  <si>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</si>
  <si>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</si>
  <si>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</si>
  <si>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</si>
  <si>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</si>
  <si>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</si>
  <si>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</si>
  <si>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</si>
  <si>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</si>
  <si>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</si>
  <si>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</si>
  <si>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</si>
  <si>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</si>
  <si>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</si>
  <si>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</si>
  <si>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</si>
  <si>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</si>
  <si>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</si>
  <si>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</si>
  <si>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</si>
  <si>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</si>
  <si>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</si>
  <si>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</si>
  <si>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</si>
  <si>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</si>
  <si>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</si>
  <si>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</si>
  <si>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</si>
  <si>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</si>
  <si>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</si>
  <si>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</si>
  <si>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</si>
  <si>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</si>
  <si>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</si>
  <si>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</si>
  <si>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</si>
  <si>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</si>
  <si>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</si>
  <si>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</si>
  <si>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</si>
  <si>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</si>
  <si>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</si>
  <si>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</si>
  <si>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</si>
  <si>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</si>
  <si>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</si>
  <si>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</si>
  <si>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</si>
  <si>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</si>
  <si>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</si>
  <si>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</si>
  <si>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</si>
  <si>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</si>
  <si>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</si>
  <si>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</si>
  <si>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</si>
  <si>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</si>
  <si>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</si>
  <si>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</si>
  <si>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</si>
  <si>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</si>
  <si>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</si>
  <si>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</si>
  <si>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</si>
  <si>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</si>
  <si>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</si>
  <si>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</si>
  <si>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</si>
  <si>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</si>
  <si>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</si>
  <si>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</si>
  <si>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</si>
  <si>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</si>
  <si>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</si>
  <si>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</si>
  <si>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</si>
  <si>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</si>
  <si>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</si>
  <si>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</si>
  <si>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</si>
  <si>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</si>
  <si>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</si>
  <si>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</si>
  <si>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</si>
  <si>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</si>
  <si>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</si>
  <si>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</si>
  <si>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</si>
  <si>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</si>
  <si>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</si>
  <si>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</si>
  <si>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</si>
  <si>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</si>
  <si>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</si>
  <si>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</si>
  <si>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</si>
  <si>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</si>
  <si>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</si>
  <si>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</si>
  <si>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</si>
  <si>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</si>
  <si>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</si>
  <si>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</si>
  <si>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</si>
  <si>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</si>
  <si>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</si>
  <si>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</si>
  <si>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</si>
  <si>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</si>
  <si>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</si>
  <si>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</si>
  <si>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</si>
  <si>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</si>
  <si>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</si>
  <si>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</si>
  <si>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</si>
  <si>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</si>
  <si>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</si>
  <si>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</si>
  <si>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</si>
  <si>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</si>
  <si>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</si>
  <si>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</si>
  <si>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</si>
  <si>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</si>
  <si>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</si>
  <si>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</si>
  <si>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</si>
  <si>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</si>
  <si>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</si>
  <si>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</si>
  <si>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</si>
  <si>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</si>
  <si>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</si>
  <si>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</si>
  <si>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</si>
  <si>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</si>
  <si>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</si>
  <si>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</si>
  <si>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</si>
  <si>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</si>
  <si>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</si>
  <si>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</si>
  <si>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</si>
  <si>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</si>
  <si>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</si>
  <si>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</si>
  <si>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</si>
  <si>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</si>
  <si>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</si>
  <si>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</si>
  <si>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</si>
  <si>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</si>
  <si>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</si>
  <si>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</si>
  <si>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</si>
  <si>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</si>
  <si>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</si>
  <si>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</si>
  <si>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</si>
  <si>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</si>
  <si>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</si>
  <si>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</si>
  <si>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</si>
  <si>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</si>
  <si>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</si>
  <si>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</si>
  <si>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</si>
  <si>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</si>
  <si>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</si>
  <si>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</si>
  <si>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</si>
  <si>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</si>
  <si>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</si>
  <si>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</si>
  <si>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</si>
  <si>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</si>
  <si>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</si>
  <si>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</si>
  <si>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</si>
  <si>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</si>
  <si>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</si>
  <si>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</si>
  <si>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</si>
  <si>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</si>
  <si>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</si>
  <si>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</si>
  <si>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</si>
  <si>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</si>
  <si>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</si>
  <si>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</si>
  <si>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</si>
  <si>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</si>
  <si>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</si>
  <si>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</si>
  <si>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</si>
  <si>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</si>
  <si>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</si>
  <si>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</si>
  <si>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</si>
  <si>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</si>
  <si>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</si>
  <si>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</si>
  <si>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</si>
  <si>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</si>
  <si>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</si>
  <si>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</si>
  <si>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</si>
  <si>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</si>
  <si>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</si>
  <si>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</si>
  <si>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</si>
  <si>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</si>
  <si>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</si>
  <si>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</si>
  <si>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</si>
  <si>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</si>
  <si>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</si>
  <si>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</si>
  <si>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</si>
  <si>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</si>
  <si>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</si>
  <si>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</si>
  <si>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</si>
  <si>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</si>
  <si>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</si>
  <si>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</si>
  <si>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</si>
  <si>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</si>
  <si>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</si>
  <si>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</si>
  <si>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</si>
  <si>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</si>
  <si>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</si>
  <si>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</si>
  <si>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</si>
  <si>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</si>
  <si>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</si>
  <si>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</si>
  <si>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</si>
  <si>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</si>
  <si>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</si>
  <si>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</si>
  <si>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</si>
  <si>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</si>
  <si>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</si>
  <si>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</si>
  <si>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</si>
  <si>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</si>
  <si>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</si>
  <si>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</si>
  <si>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</si>
  <si>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</si>
  <si>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</si>
  <si>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</si>
  <si>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</si>
  <si>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</si>
  <si>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</si>
  <si>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</si>
  <si>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</si>
  <si>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</si>
  <si>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</si>
  <si>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</si>
  <si>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</si>
  <si>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</si>
  <si>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</si>
  <si>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</si>
  <si>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</si>
  <si>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</si>
  <si>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</si>
  <si>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</si>
  <si>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</si>
  <si>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</si>
  <si>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</si>
  <si>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</si>
  <si>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</si>
  <si>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</si>
  <si>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</si>
  <si>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</si>
  <si>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</si>
  <si>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</si>
  <si>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</si>
  <si>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</si>
  <si>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</si>
  <si>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</si>
  <si>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</si>
  <si>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</si>
  <si>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</si>
  <si>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</si>
  <si>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</si>
  <si>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</si>
  <si>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</si>
  <si>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</si>
  <si>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</si>
  <si>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</si>
  <si>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</si>
  <si>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</si>
  <si>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</si>
  <si>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</si>
  <si>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</si>
  <si>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</si>
  <si>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</si>
  <si>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</si>
  <si>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</si>
  <si>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</si>
  <si>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</si>
  <si>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</si>
  <si>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</si>
  <si>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</si>
  <si>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</si>
  <si>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</si>
  <si>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</si>
  <si>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</si>
  <si>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</si>
  <si>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</si>
  <si>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</si>
  <si>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</si>
  <si>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</si>
  <si>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</si>
  <si>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</si>
  <si>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</si>
  <si>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</si>
  <si>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</si>
  <si>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</si>
  <si>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</si>
  <si>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</si>
  <si>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</si>
  <si>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</si>
  <si>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</si>
  <si>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</si>
  <si>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</si>
  <si>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</si>
  <si>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</si>
  <si>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</si>
  <si>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</si>
  <si>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</si>
  <si>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</si>
  <si>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</si>
  <si>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</si>
  <si>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</si>
  <si>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</si>
  <si>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</si>
  <si>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</si>
  <si>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</si>
  <si>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</si>
  <si>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</si>
  <si>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</si>
  <si>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</si>
  <si>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</si>
  <si>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</si>
  <si>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</si>
  <si>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</si>
  <si>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</si>
  <si>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</si>
  <si>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</si>
  <si>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</si>
  <si>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</si>
  <si>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</si>
  <si>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</si>
  <si>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</si>
  <si>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</si>
  <si>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</si>
  <si>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</si>
  <si>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</si>
  <si>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</si>
  <si>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</si>
  <si>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</si>
  <si>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</si>
  <si>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</si>
  <si>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</si>
  <si>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</si>
  <si>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</si>
  <si>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</si>
  <si>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</si>
  <si>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</si>
  <si>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</si>
  <si>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</si>
  <si>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</si>
  <si>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</si>
  <si>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</si>
  <si>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</si>
  <si>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</si>
  <si>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</si>
  <si>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</si>
  <si>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</si>
  <si>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</si>
  <si>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</si>
  <si>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</si>
  <si>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</si>
  <si>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</si>
  <si>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</si>
  <si>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</si>
  <si>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</si>
  <si>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</si>
  <si>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</si>
  <si>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</si>
  <si>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</si>
  <si>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</si>
  <si>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</si>
  <si>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</si>
  <si>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</si>
  <si>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</si>
  <si>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</si>
  <si>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</si>
  <si>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</si>
  <si>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</si>
  <si>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</si>
  <si>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</si>
  <si>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</si>
  <si>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</si>
  <si>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</si>
  <si>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</si>
  <si>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</si>
  <si>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</si>
  <si>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</si>
  <si>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</si>
  <si>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</si>
  <si>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</si>
  <si>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</si>
  <si>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</si>
  <si>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</si>
  <si>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</si>
  <si>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</si>
  <si>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</si>
  <si>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</si>
  <si>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</si>
  <si>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</si>
  <si>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</si>
  <si>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</si>
  <si>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</si>
  <si>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</si>
  <si>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</si>
  <si>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</si>
  <si>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</si>
  <si>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</si>
  <si>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</si>
  <si>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</si>
  <si>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</si>
  <si>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</si>
  <si>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</si>
  <si>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</si>
  <si>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</si>
  <si>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</si>
  <si>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</si>
  <si>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</si>
  <si>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</si>
  <si>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</si>
  <si>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</si>
  <si>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</si>
  <si>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</si>
  <si>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</si>
  <si>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</si>
  <si>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</si>
  <si>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</si>
  <si>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</si>
  <si>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</si>
  <si>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</si>
  <si>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</si>
  <si>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</si>
  <si>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</si>
  <si>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</si>
  <si>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</si>
  <si>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</si>
  <si>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</si>
  <si>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</si>
  <si>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</si>
  <si>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</si>
  <si>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</si>
  <si>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</si>
  <si>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</si>
  <si>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</si>
  <si>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</si>
  <si>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</si>
  <si>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</si>
  <si>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</si>
  <si>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</si>
  <si>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</si>
  <si>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</si>
  <si>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</si>
  <si>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</si>
  <si>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</si>
  <si>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</si>
  <si>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</si>
  <si>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</si>
  <si>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</si>
  <si>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</si>
  <si>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</si>
  <si>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</si>
  <si>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</si>
  <si>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</si>
  <si>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</si>
  <si>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</si>
  <si>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</si>
  <si>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</si>
  <si>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</si>
  <si>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</si>
  <si>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</si>
  <si>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</si>
  <si>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</si>
  <si>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</si>
  <si>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</si>
  <si>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</si>
  <si>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</si>
  <si>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</si>
  <si>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</si>
  <si>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</si>
  <si>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</si>
  <si>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</si>
  <si>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</si>
  <si>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</si>
  <si>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</si>
  <si>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</si>
  <si>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</si>
  <si>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</si>
  <si>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</si>
  <si>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</si>
  <si>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</si>
  <si>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</si>
  <si>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</si>
  <si>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</si>
  <si>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</si>
  <si>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</si>
  <si>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</si>
  <si>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</si>
  <si>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</si>
  <si>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</si>
  <si>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</si>
  <si>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</si>
  <si>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</si>
  <si>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</si>
  <si>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</si>
  <si>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</si>
  <si>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</si>
  <si>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</si>
  <si>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</si>
  <si>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</si>
  <si>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</si>
  <si>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</si>
  <si>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</si>
  <si>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</si>
  <si>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</si>
  <si>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</si>
  <si>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</si>
  <si>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</si>
  <si>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</si>
  <si>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</si>
  <si>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</si>
  <si>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</si>
  <si>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</si>
  <si>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</si>
  <si>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</si>
  <si>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</si>
  <si>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</si>
  <si>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</si>
  <si>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</si>
  <si>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</si>
  <si>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</si>
  <si>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</si>
  <si>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</si>
  <si>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</si>
  <si>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</si>
  <si>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</si>
  <si>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</si>
  <si>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</si>
  <si>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</si>
  <si>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</si>
  <si>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</si>
  <si>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</si>
  <si>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</si>
  <si>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</si>
  <si>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</si>
  <si>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</si>
  <si>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</si>
  <si>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</si>
  <si>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</si>
  <si>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</si>
  <si>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</si>
  <si>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</si>
  <si>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</si>
  <si>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</si>
  <si>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</si>
  <si>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</si>
  <si>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</si>
  <si>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</si>
  <si>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</si>
  <si>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</si>
  <si>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</si>
  <si>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</si>
  <si>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</si>
  <si>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</si>
  <si>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</si>
  <si>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</si>
  <si>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</si>
  <si>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</si>
  <si>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</si>
  <si>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</si>
  <si>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</si>
  <si>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</si>
  <si>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</si>
  <si>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</si>
  <si>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</si>
  <si>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</si>
  <si>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</si>
  <si>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</si>
  <si>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</si>
  <si>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</si>
  <si>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</si>
  <si>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</si>
  <si>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</si>
  <si>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</si>
  <si>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</si>
  <si>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</si>
  <si>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</si>
  <si>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</si>
  <si>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</si>
  <si>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</si>
  <si>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</si>
  <si>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</si>
  <si>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</si>
  <si>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</si>
  <si>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</si>
  <si>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</si>
  <si>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</si>
  <si>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</si>
  <si>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</si>
  <si>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</si>
  <si>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</si>
  <si>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</si>
  <si>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</si>
  <si>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</si>
  <si>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</si>
  <si>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</si>
  <si>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</si>
  <si>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</si>
  <si>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</si>
  <si>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</si>
  <si>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</si>
  <si>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</si>
  <si>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</si>
  <si>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</si>
  <si>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</si>
  <si>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</si>
  <si>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</si>
  <si>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</si>
  <si>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</si>
  <si>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</si>
  <si>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</si>
  <si>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</si>
  <si>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</si>
  <si>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</si>
  <si>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</si>
  <si>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</si>
  <si>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</si>
  <si>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</si>
  <si>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</si>
  <si>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</si>
  <si>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</si>
  <si>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</si>
  <si>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</si>
  <si>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</si>
  <si>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</si>
  <si>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</si>
  <si>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</si>
  <si>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</si>
  <si>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</si>
  <si>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</si>
  <si>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</si>
  <si>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</si>
  <si>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</si>
  <si>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</si>
  <si>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</si>
  <si>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</si>
  <si>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</si>
  <si>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</si>
  <si>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</si>
  <si>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</si>
  <si>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</si>
  <si>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</si>
  <si>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</si>
  <si>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</si>
  <si>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</si>
  <si>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</si>
  <si>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</si>
  <si>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</si>
  <si>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</si>
  <si>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</si>
  <si>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</si>
  <si>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</si>
  <si>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</si>
  <si>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</si>
  <si>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</si>
  <si>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</si>
  <si>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</si>
  <si>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</si>
  <si>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</si>
  <si>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</si>
  <si>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</si>
  <si>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</si>
  <si>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</si>
  <si>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</si>
  <si>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</si>
  <si>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</si>
  <si>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</si>
  <si>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</si>
  <si>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</si>
  <si>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</si>
  <si>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</si>
  <si>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</si>
  <si>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</si>
  <si>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</si>
  <si>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</si>
  <si>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</si>
  <si>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</si>
  <si>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</si>
  <si>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</si>
  <si>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</si>
  <si>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</si>
  <si>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</si>
  <si>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</si>
  <si>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</si>
  <si>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</si>
  <si>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</si>
  <si>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</si>
  <si>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</si>
  <si>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</si>
  <si>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</si>
  <si>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</si>
  <si>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</si>
  <si>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</si>
  <si>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</si>
  <si>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</si>
  <si>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</si>
  <si>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</si>
  <si>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</si>
  <si>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</si>
  <si>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</si>
  <si>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</si>
  <si>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</si>
  <si>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</si>
  <si>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</si>
  <si>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</si>
  <si>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</si>
  <si>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</si>
  <si>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</si>
  <si>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</si>
  <si>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</si>
  <si>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</si>
  <si>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</si>
  <si>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</si>
  <si>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</si>
  <si>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</si>
  <si>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</si>
  <si>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</si>
  <si>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</si>
  <si>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</si>
  <si>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</si>
  <si>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</si>
  <si>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</si>
  <si>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</si>
  <si>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</si>
  <si>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</si>
  <si>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</si>
  <si>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</si>
  <si>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</si>
  <si>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</si>
  <si>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</si>
  <si>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</si>
  <si>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</si>
  <si>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</si>
  <si>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</si>
  <si>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</si>
  <si>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</si>
  <si>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</si>
  <si>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</si>
  <si>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</si>
  <si>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</si>
  <si>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</si>
  <si>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</si>
  <si>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</si>
  <si>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</si>
  <si>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</si>
  <si>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</si>
  <si>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</si>
  <si>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</si>
  <si>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</si>
  <si>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</si>
  <si>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</si>
  <si>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</si>
  <si>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</si>
  <si>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</si>
  <si>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</si>
  <si>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</si>
  <si>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</si>
  <si>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</si>
  <si>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</si>
  <si>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</si>
  <si>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</si>
  <si>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</si>
  <si>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</si>
  <si>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</si>
  <si>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</si>
  <si>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</si>
  <si>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</si>
  <si>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</si>
  <si>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</si>
  <si>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</si>
  <si>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</si>
  <si>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</si>
  <si>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</si>
  <si>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</si>
  <si>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</si>
  <si>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</si>
  <si>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</si>
  <si>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</si>
  <si>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</si>
  <si>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</si>
  <si>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</si>
  <si>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</si>
  <si>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</si>
  <si>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</si>
  <si>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</si>
  <si>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</si>
  <si>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</si>
  <si>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</si>
  <si>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</si>
  <si>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</si>
  <si>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</si>
  <si>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</si>
  <si>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</si>
  <si>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</si>
  <si>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</si>
  <si>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</si>
  <si>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</si>
  <si>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</si>
  <si>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</si>
  <si>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</si>
  <si>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</si>
  <si>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</si>
  <si>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</si>
  <si>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</si>
  <si>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</si>
  <si>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</si>
  <si>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</si>
  <si>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</si>
  <si>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</si>
  <si>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</si>
  <si>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</si>
  <si>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</si>
  <si>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</si>
  <si>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</si>
  <si>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</si>
  <si>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</si>
  <si>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</si>
  <si>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</si>
  <si>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</si>
  <si>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</si>
  <si>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</si>
  <si>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</si>
  <si>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</si>
  <si>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</si>
  <si>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</si>
  <si>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</si>
  <si>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</si>
  <si>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</si>
  <si>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</si>
  <si>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</si>
  <si>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</si>
  <si>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</si>
  <si>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</si>
  <si>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</si>
  <si>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</si>
  <si>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</si>
  <si>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</si>
  <si>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</si>
  <si>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</si>
  <si>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</si>
  <si>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</si>
  <si>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</si>
  <si>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</si>
  <si>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</si>
  <si>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</si>
  <si>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</si>
  <si>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</si>
  <si>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</si>
  <si>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</si>
  <si>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</si>
  <si>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</si>
  <si>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</si>
  <si>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</si>
  <si>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</si>
  <si>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</si>
  <si>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</si>
  <si>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</si>
  <si>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</si>
  <si>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</si>
  <si>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</si>
  <si>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</si>
  <si>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</si>
  <si>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</si>
  <si>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</si>
  <si>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</si>
  <si>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</si>
  <si>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</si>
  <si>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</si>
  <si>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</si>
  <si>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</si>
  <si>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</si>
  <si>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</si>
  <si>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</si>
  <si>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</si>
  <si>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</si>
  <si>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</si>
  <si>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</si>
  <si>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</si>
  <si>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</si>
  <si>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</si>
  <si>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</si>
  <si>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</si>
  <si>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</si>
  <si>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</si>
  <si>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</si>
  <si>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</si>
  <si>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</si>
  <si>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</si>
  <si>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</si>
  <si>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</si>
  <si>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</si>
  <si>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</si>
  <si>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</si>
  <si>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</si>
  <si>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</si>
  <si>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</si>
  <si>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</si>
  <si>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</si>
  <si>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</si>
  <si>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</si>
  <si>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</si>
  <si>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</si>
  <si>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</si>
  <si>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</si>
  <si>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</si>
  <si>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</si>
  <si>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</si>
  <si>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</si>
  <si>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</si>
  <si>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</si>
  <si>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</si>
  <si>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</si>
  <si>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</si>
  <si>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</si>
  <si>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</si>
  <si>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</si>
  <si>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</si>
  <si>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</si>
  <si>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</si>
  <si>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</si>
  <si>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</si>
  <si>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</si>
  <si>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</si>
  <si>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</si>
  <si>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</si>
  <si>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</si>
  <si>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</si>
  <si>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</si>
  <si>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</si>
  <si>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</si>
  <si>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</si>
  <si>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</si>
  <si>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</si>
  <si>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</si>
  <si>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</si>
  <si>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</si>
  <si>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</si>
  <si>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</si>
  <si>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</si>
  <si>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</si>
  <si>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</si>
  <si>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</si>
  <si>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</si>
  <si>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</si>
  <si>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</si>
  <si>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</si>
  <si>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</si>
  <si>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</si>
  <si>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</si>
  <si>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</si>
  <si>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</si>
  <si>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</si>
  <si>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</si>
  <si>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</si>
  <si>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</si>
  <si>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</si>
  <si>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</si>
  <si>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</si>
  <si>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</si>
  <si>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</si>
  <si>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</si>
  <si>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</si>
  <si>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</si>
  <si>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</si>
  <si>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</si>
  <si>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</si>
  <si>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</si>
  <si>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</si>
  <si>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</si>
  <si>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</si>
  <si>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</si>
  <si>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</si>
  <si>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</si>
  <si>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</si>
  <si>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</si>
  <si>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</si>
  <si>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</si>
  <si>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</si>
  <si>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</si>
  <si>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</si>
  <si>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</si>
  <si>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</si>
  <si>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</si>
  <si>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</si>
  <si>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</si>
  <si>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</si>
  <si>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</si>
  <si>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</si>
  <si>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</si>
  <si>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</si>
  <si>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</si>
  <si>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</si>
  <si>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</si>
  <si>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</si>
  <si>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</si>
  <si>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</si>
  <si>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</si>
  <si>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</si>
  <si>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</si>
  <si>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</si>
  <si>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</si>
  <si>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</si>
  <si>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</si>
  <si>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</si>
  <si>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</si>
  <si>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</si>
  <si>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</si>
  <si>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</si>
  <si>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</si>
  <si>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</si>
  <si>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</si>
  <si>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</si>
  <si>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</si>
  <si>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</si>
  <si>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</si>
  <si>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</si>
  <si>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</si>
  <si>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</si>
  <si>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</si>
  <si>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</si>
  <si>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</si>
  <si>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</si>
  <si>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</si>
  <si>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</si>
  <si>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</si>
  <si>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</si>
  <si>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</si>
  <si>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</si>
  <si>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</si>
  <si>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</si>
  <si>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</si>
  <si>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</si>
  <si>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</si>
  <si>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</si>
  <si>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</si>
  <si>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</si>
  <si>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</si>
  <si>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</si>
  <si>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</si>
  <si>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</si>
  <si>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</si>
  <si>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</si>
  <si>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</si>
  <si>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</si>
  <si>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</si>
  <si>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</si>
  <si>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</si>
  <si>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</si>
  <si>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</si>
  <si>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</si>
  <si>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</si>
  <si>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</si>
  <si>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</si>
  <si>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</si>
  <si>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</si>
  <si>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</si>
  <si>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</si>
  <si>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</si>
  <si>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</si>
  <si>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</si>
  <si>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</si>
  <si>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</si>
  <si>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</si>
  <si>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</si>
  <si>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</si>
  <si>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</si>
  <si>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</si>
  <si>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</si>
  <si>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</si>
  <si>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</si>
  <si>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</si>
  <si>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</si>
  <si>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</si>
  <si>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</si>
  <si>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</si>
  <si>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</si>
  <si>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</si>
  <si>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</si>
  <si>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</si>
  <si>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</si>
  <si>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</si>
  <si>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</si>
  <si>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</si>
  <si>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</si>
  <si>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</si>
  <si>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</si>
  <si>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</si>
  <si>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</si>
  <si>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</si>
  <si>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</si>
  <si>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</si>
  <si>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</si>
  <si>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</si>
  <si>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</si>
  <si>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</si>
  <si>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</si>
  <si>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</si>
  <si>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</si>
  <si>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</si>
  <si>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</si>
  <si>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</si>
  <si>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</si>
  <si>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</si>
  <si>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</si>
  <si>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</si>
  <si>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</si>
  <si>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</si>
  <si>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</si>
  <si>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</si>
  <si>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</si>
  <si>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</si>
  <si>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</si>
  <si>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</si>
  <si>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</si>
  <si>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</si>
  <si>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</si>
  <si>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</si>
  <si>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</si>
  <si>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</si>
  <si>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</si>
  <si>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</si>
  <si>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</si>
  <si>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</si>
  <si>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</si>
  <si>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</si>
  <si>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</si>
  <si>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</si>
  <si>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</si>
  <si>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</si>
  <si>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</si>
  <si>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</si>
  <si>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</si>
  <si>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</si>
  <si>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</si>
  <si>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</si>
  <si>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</si>
  <si>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</si>
  <si>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</si>
  <si>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</si>
  <si>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</si>
  <si>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</si>
  <si>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</si>
  <si>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</si>
  <si>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</si>
  <si>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</si>
  <si>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</si>
  <si>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</si>
  <si>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</si>
  <si>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</si>
  <si>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</si>
  <si>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</si>
  <si>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</si>
  <si>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</si>
  <si>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</si>
  <si>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</si>
  <si>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</si>
  <si>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</si>
  <si>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</si>
  <si>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</si>
  <si>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</si>
  <si>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</si>
  <si>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</si>
  <si>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</si>
  <si>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</si>
  <si>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</si>
  <si>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</si>
  <si>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</si>
  <si>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</si>
  <si>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</si>
  <si>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</si>
  <si>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</si>
  <si>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</si>
  <si>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</si>
  <si>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</si>
  <si>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</si>
  <si>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</si>
  <si>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</si>
  <si>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</si>
  <si>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</si>
  <si>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</si>
  <si>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</si>
  <si>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</si>
  <si>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</si>
  <si>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</si>
  <si>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</si>
  <si>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</si>
  <si>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</si>
  <si>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</si>
  <si>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</si>
  <si>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</si>
  <si>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</si>
  <si>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</si>
  <si>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</si>
  <si>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</si>
  <si>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</si>
  <si>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</si>
  <si>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</si>
  <si>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</si>
  <si>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</si>
  <si>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</si>
  <si>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</si>
  <si>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</si>
  <si>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</si>
  <si>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</si>
  <si>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</si>
  <si>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</si>
  <si>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</si>
  <si>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</si>
  <si>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</si>
  <si>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</si>
  <si>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</si>
  <si>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</si>
  <si>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</si>
  <si>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</si>
  <si>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</si>
  <si>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</si>
  <si>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</si>
  <si>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</si>
  <si>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</si>
  <si>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</si>
  <si>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</si>
  <si>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</si>
  <si>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</si>
  <si>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</si>
  <si>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</si>
  <si>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</si>
  <si>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</si>
  <si>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</si>
  <si>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</si>
  <si>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</si>
  <si>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</si>
  <si>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</si>
  <si>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</si>
  <si>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</si>
  <si>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</si>
  <si>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</si>
  <si>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</si>
  <si>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</si>
  <si>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</si>
  <si>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</si>
  <si>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</si>
  <si>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</si>
  <si>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</si>
  <si>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</si>
  <si>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</si>
  <si>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</si>
  <si>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</si>
  <si>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</si>
  <si>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</si>
  <si>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</si>
  <si>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</si>
  <si>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</si>
  <si>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</si>
  <si>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</si>
  <si>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</si>
  <si>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</si>
  <si>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</si>
  <si>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</si>
  <si>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</si>
  <si>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</si>
  <si>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</si>
  <si>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</si>
  <si>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</si>
  <si>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</si>
  <si>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</si>
  <si>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</si>
  <si>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</si>
  <si>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</si>
  <si>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</si>
  <si>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</si>
  <si>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</si>
  <si>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</si>
  <si>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</si>
  <si>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</si>
  <si>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</si>
  <si>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</si>
  <si>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</si>
  <si>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</si>
  <si>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</si>
  <si>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</si>
  <si>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</si>
  <si>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</si>
  <si>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</si>
  <si>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</si>
  <si>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</si>
  <si>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</si>
  <si>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</si>
  <si>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</si>
  <si>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</si>
  <si>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</si>
  <si>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</si>
  <si>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</si>
  <si>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</si>
  <si>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</si>
  <si>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</si>
  <si>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</si>
  <si>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</si>
  <si>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</si>
  <si>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</si>
  <si>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</si>
  <si>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</si>
  <si>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</si>
  <si>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</si>
  <si>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</si>
  <si>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</si>
  <si>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</si>
  <si>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</si>
  <si>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</si>
  <si>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</si>
  <si>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</si>
  <si>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</si>
  <si>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</si>
  <si>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</si>
  <si>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</si>
  <si>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</si>
  <si>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</si>
  <si>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</si>
  <si>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</si>
  <si>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</si>
  <si>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</si>
  <si>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</si>
  <si>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</si>
  <si>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</si>
  <si>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</si>
  <si>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</si>
  <si>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</si>
  <si>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</si>
  <si>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</si>
  <si>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</si>
  <si>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</si>
  <si>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</si>
  <si>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</si>
  <si>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</si>
  <si>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</si>
  <si>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</si>
  <si>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</si>
  <si>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</si>
  <si>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</si>
  <si>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</si>
  <si>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</si>
  <si>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</si>
  <si>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</si>
  <si>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</si>
  <si>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</si>
  <si>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</si>
  <si>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</si>
  <si>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</si>
  <si>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</si>
  <si>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</si>
  <si>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</si>
  <si>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</si>
  <si>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</si>
  <si>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</si>
  <si>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</si>
  <si>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</si>
  <si>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</si>
  <si>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</si>
  <si>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</si>
  <si>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</si>
  <si>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</si>
  <si>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</si>
  <si>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</si>
  <si>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</si>
  <si>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</si>
  <si>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</si>
  <si>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</si>
  <si>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</si>
  <si>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</si>
  <si>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</si>
  <si>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</si>
  <si>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</si>
  <si>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</si>
  <si>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</si>
  <si>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</si>
  <si>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</si>
  <si>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</si>
  <si>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</si>
  <si>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</si>
  <si>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</si>
  <si>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</si>
  <si>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</si>
  <si>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</si>
  <si>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</si>
  <si>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</si>
  <si>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</si>
  <si>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</si>
  <si>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</si>
  <si>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</si>
  <si>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</si>
  <si>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</si>
  <si>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</si>
  <si>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</si>
  <si>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</si>
  <si>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</si>
  <si>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</si>
  <si>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</si>
  <si>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</si>
  <si>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</si>
  <si>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</si>
  <si>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</si>
  <si>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</si>
  <si>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</si>
  <si>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</si>
  <si>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</si>
  <si>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</si>
  <si>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</si>
  <si>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</si>
  <si>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</si>
  <si>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</si>
  <si>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</si>
  <si>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</si>
  <si>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</si>
  <si>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</si>
  <si>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</si>
  <si>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</si>
  <si>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</si>
  <si>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</si>
  <si>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</si>
  <si>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</si>
  <si>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</si>
  <si>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</si>
  <si>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</si>
  <si>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</si>
  <si>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</si>
  <si>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</si>
  <si>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</si>
  <si>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</si>
  <si>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</si>
  <si>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</si>
  <si>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</si>
  <si>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</si>
  <si>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</si>
  <si>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</si>
  <si>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</si>
  <si>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</si>
  <si>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</si>
  <si>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</si>
  <si>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</si>
  <si>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</si>
  <si>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</si>
  <si>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</si>
  <si>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</si>
  <si>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</si>
  <si>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</si>
  <si>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</si>
  <si>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</si>
  <si>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</si>
  <si>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</si>
  <si>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</si>
  <si>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</si>
  <si>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</si>
  <si>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</si>
  <si>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</si>
  <si>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</si>
  <si>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</si>
  <si>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</si>
  <si>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</si>
  <si>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</si>
  <si>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</si>
  <si>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</si>
  <si>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</si>
  <si>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</si>
  <si>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</si>
  <si>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</si>
  <si>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</si>
  <si>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</si>
  <si>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</si>
  <si>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</si>
  <si>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</si>
  <si>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</si>
  <si>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</si>
  <si>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</si>
  <si>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</si>
  <si>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</si>
  <si>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</si>
  <si>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</si>
  <si>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</si>
  <si>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</si>
  <si>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</si>
  <si>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</si>
  <si>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</si>
  <si>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</si>
  <si>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</si>
  <si>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</si>
  <si>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</si>
  <si>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</si>
  <si>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</si>
  <si>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</si>
  <si>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</si>
  <si>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</si>
  <si>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</si>
  <si>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</si>
  <si>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</si>
  <si>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</si>
  <si>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</si>
  <si>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</si>
  <si>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</si>
  <si>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</si>
  <si>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</si>
  <si>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</si>
  <si>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</si>
  <si>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</si>
  <si>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</si>
  <si>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</si>
  <si>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</si>
  <si>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</si>
  <si>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</si>
  <si>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</si>
  <si>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</si>
  <si>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</si>
  <si>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</si>
  <si>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</si>
  <si>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</si>
  <si>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</si>
  <si>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</si>
  <si>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</si>
  <si>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</si>
  <si>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</si>
  <si>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</si>
  <si>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</si>
  <si>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</si>
  <si>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</si>
  <si>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</si>
  <si>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</si>
  <si>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</si>
  <si>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</si>
  <si>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</si>
  <si>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</si>
  <si>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</si>
  <si>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</si>
  <si>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</si>
  <si>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</si>
  <si>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</si>
  <si>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</si>
  <si>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</si>
  <si>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</si>
  <si>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</si>
  <si>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</si>
  <si>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</si>
  <si>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</si>
  <si>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</si>
  <si>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</si>
  <si>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</si>
  <si>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</si>
  <si>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</si>
  <si>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</si>
  <si>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</si>
  <si>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</si>
  <si>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</si>
  <si>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</si>
  <si>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</si>
  <si>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</si>
  <si>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</si>
  <si>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</si>
  <si>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</si>
  <si>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</si>
  <si>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</si>
  <si>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</si>
  <si>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</si>
  <si>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</si>
  <si>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</si>
  <si>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</si>
  <si>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</si>
  <si>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</si>
  <si>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</si>
  <si>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</si>
  <si>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</si>
  <si>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</si>
  <si>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</si>
  <si>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</si>
  <si>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</si>
  <si>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</si>
  <si>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</si>
  <si>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</si>
  <si>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</si>
  <si>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</si>
  <si>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</si>
  <si>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</si>
  <si>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</si>
  <si>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</si>
  <si>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</si>
  <si>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</si>
  <si>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</si>
  <si>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</si>
  <si>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</si>
  <si>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</si>
  <si>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</si>
  <si>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</si>
  <si>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</si>
  <si>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</si>
  <si>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</si>
  <si>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</si>
  <si>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</si>
  <si>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</si>
  <si>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</si>
  <si>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</si>
  <si>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</si>
  <si>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</si>
  <si>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</si>
  <si>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</si>
  <si>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</si>
  <si>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</si>
  <si>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</si>
  <si>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</si>
  <si>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</si>
  <si>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</si>
  <si>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</si>
  <si>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</si>
  <si>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</si>
  <si>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</si>
  <si>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</si>
  <si>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</si>
  <si>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</si>
  <si>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</si>
  <si>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</si>
  <si>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</si>
  <si>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</si>
  <si>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</si>
  <si>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</si>
  <si>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</si>
  <si>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</si>
  <si>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</si>
  <si>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</si>
  <si>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</si>
  <si>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</si>
  <si>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</si>
  <si>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</si>
  <si>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</si>
  <si>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</si>
  <si>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</si>
  <si>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</si>
  <si>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</si>
  <si>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</si>
  <si>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</si>
  <si>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</si>
  <si>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</si>
  <si>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</si>
  <si>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</si>
  <si>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</si>
  <si>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</si>
  <si>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</si>
  <si>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</si>
  <si>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</si>
  <si>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</si>
  <si>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</si>
  <si>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</si>
  <si>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</si>
  <si>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</si>
  <si>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</si>
  <si>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</si>
  <si>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</si>
  <si>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</si>
  <si>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</si>
  <si>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</si>
  <si>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</si>
  <si>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</si>
  <si>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</si>
  <si>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</si>
  <si>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</si>
  <si>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</si>
  <si>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</si>
  <si>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</si>
  <si>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</si>
  <si>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</si>
  <si>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</si>
  <si>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</si>
  <si>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</si>
  <si>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</si>
  <si>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</si>
  <si>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</si>
  <si>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</si>
  <si>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</si>
  <si>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</si>
  <si>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</si>
  <si>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</si>
  <si>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</si>
  <si>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</si>
  <si>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</si>
  <si>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</si>
  <si>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</si>
  <si>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</si>
  <si>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</si>
  <si>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</si>
  <si>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</si>
  <si>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</si>
  <si>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</si>
  <si>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</si>
  <si>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</si>
  <si>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</si>
  <si>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</si>
  <si>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</si>
  <si>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</si>
  <si>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</si>
  <si>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</si>
  <si>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</si>
  <si>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</si>
  <si>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</si>
  <si>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</si>
  <si>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</si>
  <si>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</si>
  <si>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</si>
  <si>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</si>
  <si>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</si>
  <si>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</si>
  <si>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</si>
  <si>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</si>
  <si>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</si>
  <si>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</si>
  <si>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</si>
  <si>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</si>
  <si>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</si>
  <si>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</si>
  <si>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</si>
  <si>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</si>
  <si>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</si>
  <si>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</si>
  <si>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</si>
  <si>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</si>
  <si>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</si>
  <si>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</si>
  <si>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</si>
  <si>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</si>
  <si>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</si>
  <si>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</si>
  <si>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</si>
  <si>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</si>
  <si>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</si>
  <si>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</si>
  <si>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</si>
  <si>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</si>
  <si>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</si>
  <si>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</si>
  <si>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</si>
  <si>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</si>
  <si>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</si>
  <si>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</si>
  <si>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</si>
  <si>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</si>
  <si>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</si>
  <si>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</si>
  <si>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</si>
  <si>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</si>
  <si>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</si>
  <si>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</si>
  <si>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</si>
  <si>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</si>
  <si>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</si>
  <si>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</si>
  <si>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</si>
  <si>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</si>
  <si>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</si>
  <si>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</si>
  <si>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</si>
  <si>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</si>
  <si>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</si>
  <si>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</si>
  <si>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</si>
  <si>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</si>
  <si>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</si>
  <si>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</si>
  <si>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</si>
  <si>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</si>
  <si>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</si>
  <si>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</si>
  <si>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</si>
  <si>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</si>
  <si>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</si>
  <si>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</si>
  <si>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</si>
  <si>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</si>
  <si>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</si>
  <si>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</si>
  <si>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</si>
  <si>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</si>
  <si>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</si>
  <si>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</si>
  <si>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</si>
  <si>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</si>
  <si>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</si>
  <si>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</si>
  <si>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</si>
  <si>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</si>
  <si>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</si>
  <si>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</si>
  <si>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</si>
  <si>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</si>
  <si>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</si>
  <si>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</si>
  <si>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</si>
  <si>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</si>
  <si>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</si>
  <si>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</si>
  <si>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</si>
  <si>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</si>
  <si>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</si>
  <si>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</si>
  <si>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</si>
  <si>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</si>
  <si>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</si>
  <si>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</si>
  <si>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</si>
  <si>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</si>
  <si>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</si>
  <si>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</si>
  <si>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</si>
  <si>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</si>
  <si>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</si>
  <si>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</si>
  <si>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</si>
  <si>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</si>
  <si>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</si>
  <si>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</si>
  <si>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</si>
  <si>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</si>
  <si>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</si>
  <si>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</si>
  <si>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</si>
  <si>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</si>
  <si>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</si>
  <si>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</si>
  <si>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</si>
  <si>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</si>
  <si>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</si>
  <si>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</si>
  <si>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</si>
  <si>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</si>
  <si>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</si>
  <si>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</si>
  <si>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</si>
  <si>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</si>
  <si>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</si>
  <si>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</si>
  <si>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</si>
  <si>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</si>
  <si>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</si>
  <si>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</si>
  <si>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</si>
  <si>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</si>
  <si>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</si>
  <si>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</si>
  <si>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</si>
  <si>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</si>
  <si>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</si>
  <si>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</si>
  <si>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</si>
  <si>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</si>
  <si>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</si>
  <si>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</si>
  <si>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</si>
  <si>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</si>
  <si>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</si>
  <si>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</si>
  <si>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</si>
  <si>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</si>
  <si>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</si>
  <si>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</si>
  <si>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</si>
  <si>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</si>
  <si>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</si>
  <si>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</si>
  <si>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</si>
  <si>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</si>
  <si>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</si>
  <si>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</si>
  <si>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</si>
  <si>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</si>
  <si>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</si>
  <si>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</si>
  <si>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</si>
  <si>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</si>
  <si>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</si>
  <si>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</si>
  <si>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</si>
  <si>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</si>
  <si>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</si>
  <si>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</si>
  <si>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</si>
  <si>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</si>
  <si>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</si>
  <si>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</si>
  <si>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</si>
  <si>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</si>
  <si>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</si>
  <si>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</si>
  <si>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</si>
  <si>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</si>
  <si>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</si>
  <si>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</si>
  <si>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</si>
  <si>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</si>
  <si>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</si>
  <si>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</si>
  <si>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</si>
  <si>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</si>
  <si>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</si>
  <si>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</si>
  <si>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</si>
  <si>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</si>
  <si>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</si>
  <si>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</si>
  <si>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</si>
  <si>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</si>
  <si>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</si>
  <si>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</si>
  <si>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</si>
  <si>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</si>
  <si>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</si>
  <si>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</si>
  <si>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</si>
  <si>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</si>
  <si>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</si>
  <si>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</si>
  <si>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</si>
  <si>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</si>
  <si>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</si>
  <si>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</si>
  <si>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</si>
  <si>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</si>
  <si>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</si>
  <si>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</si>
  <si>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</si>
  <si>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</si>
  <si>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</si>
  <si>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</si>
  <si>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</si>
  <si>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</si>
  <si>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</si>
  <si>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</si>
  <si>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</si>
  <si>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</si>
  <si>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</si>
  <si>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</si>
  <si>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</si>
  <si>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</si>
  <si>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</si>
  <si>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</si>
  <si>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</si>
  <si>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</si>
  <si>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</si>
  <si>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</si>
  <si>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</si>
  <si>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</si>
  <si>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</si>
  <si>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</si>
  <si>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</si>
  <si>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</si>
  <si>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</si>
  <si>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</si>
  <si>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</si>
  <si>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</si>
  <si>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</si>
  <si>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</si>
  <si>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</si>
  <si>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</si>
  <si>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</si>
  <si>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</si>
  <si>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</si>
  <si>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</si>
  <si>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</si>
  <si>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</si>
  <si>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</si>
  <si>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</si>
  <si>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</si>
  <si>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</si>
  <si>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</si>
  <si>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</si>
  <si>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</si>
  <si>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</si>
  <si>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</si>
  <si>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</si>
  <si>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</si>
  <si>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</si>
  <si>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</si>
  <si>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</si>
  <si>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</si>
  <si>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</si>
  <si>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</si>
  <si>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</si>
  <si>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</si>
  <si>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</si>
  <si>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</si>
  <si>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</si>
  <si>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</si>
  <si>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</si>
  <si>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</si>
  <si>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</si>
  <si>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</si>
  <si>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</si>
  <si>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</si>
  <si>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</si>
  <si>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</si>
  <si>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</si>
  <si>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</si>
  <si>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</si>
  <si>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</si>
  <si>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</si>
  <si>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</si>
  <si>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</si>
  <si>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</si>
  <si>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</si>
  <si>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</si>
  <si>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</si>
  <si>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</si>
  <si>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</si>
  <si>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</si>
  <si>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</si>
  <si>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</si>
  <si>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</si>
  <si>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</si>
  <si>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</si>
  <si>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</si>
  <si>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</si>
  <si>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</si>
  <si>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</si>
  <si>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</si>
  <si>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</si>
  <si>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</si>
  <si>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</si>
  <si>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</si>
  <si>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</si>
  <si>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</si>
  <si>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</si>
  <si>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</si>
  <si>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</si>
  <si>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</si>
  <si>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</si>
  <si>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</si>
  <si>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</si>
  <si>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</si>
  <si>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</si>
  <si>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</si>
  <si>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</si>
  <si>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</si>
  <si>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</si>
  <si>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</si>
  <si>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</si>
  <si>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</si>
  <si>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</si>
  <si>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</si>
  <si>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</si>
  <si>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</si>
  <si>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</si>
  <si>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</si>
  <si>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</si>
  <si>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</si>
  <si>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</si>
  <si>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</si>
  <si>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</si>
  <si>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</si>
  <si>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</si>
  <si>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</si>
  <si>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</si>
  <si>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</si>
  <si>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</si>
  <si>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</si>
  <si>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</si>
  <si>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</si>
  <si>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</si>
  <si>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</si>
  <si>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</si>
  <si>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</si>
  <si>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</si>
  <si>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</si>
  <si>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</si>
  <si>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</si>
  <si>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</si>
  <si>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</si>
  <si>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</si>
  <si>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</si>
  <si>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</si>
  <si>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</si>
  <si>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</si>
  <si>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</si>
  <si>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</si>
  <si>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</si>
  <si>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</si>
  <si>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</si>
  <si>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</si>
  <si>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</si>
  <si>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</si>
  <si>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</si>
  <si>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</si>
  <si>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</si>
  <si>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</si>
  <si>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</si>
  <si>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</si>
  <si>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</si>
  <si>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</si>
  <si>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</si>
  <si>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</si>
  <si>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</si>
  <si>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</si>
  <si>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</si>
  <si>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</si>
  <si>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</si>
  <si>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</si>
  <si>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</si>
  <si>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</si>
  <si>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</si>
  <si>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</si>
  <si>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</si>
  <si>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</si>
  <si>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</si>
  <si>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</si>
  <si>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</si>
  <si>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</si>
  <si>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</si>
  <si>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</si>
  <si>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</si>
  <si>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</si>
  <si>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</si>
  <si>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</si>
  <si>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</si>
  <si>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</si>
  <si>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</si>
  <si>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</si>
  <si>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</si>
  <si>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</si>
  <si>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</si>
  <si>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</si>
  <si>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</si>
  <si>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</si>
  <si>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</si>
  <si>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</si>
  <si>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</si>
  <si>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</si>
  <si>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</si>
  <si>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</si>
  <si>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</si>
  <si>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</si>
  <si>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</si>
  <si>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</si>
  <si>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</si>
  <si>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</si>
  <si>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</si>
  <si>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</si>
  <si>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</si>
  <si>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</si>
  <si>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</si>
  <si>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</si>
  <si>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</si>
  <si>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</si>
  <si>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</si>
  <si>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</si>
  <si>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</si>
  <si>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</si>
  <si>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</si>
  <si>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</si>
  <si>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</si>
  <si>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</si>
  <si>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</si>
  <si>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</si>
  <si>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</si>
  <si>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</si>
  <si>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</si>
  <si>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</si>
  <si>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</si>
  <si>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</si>
  <si>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</si>
  <si>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</si>
  <si>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</si>
  <si>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</si>
  <si>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</si>
  <si>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</si>
  <si>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</si>
  <si>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</si>
  <si>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</si>
  <si>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</si>
  <si>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</si>
  <si>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</si>
  <si>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</si>
  <si>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</si>
  <si>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</si>
  <si>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</si>
  <si>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</si>
  <si>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</si>
  <si>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</si>
  <si>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</si>
  <si>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</si>
  <si>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</si>
  <si>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</si>
  <si>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</si>
  <si>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</si>
  <si>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</si>
  <si>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</si>
  <si>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</si>
  <si>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</si>
  <si>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</si>
  <si>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</si>
  <si>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</si>
  <si>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</si>
  <si>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</si>
  <si>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</si>
  <si>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</si>
  <si>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</si>
  <si>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</si>
  <si>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</si>
  <si>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</si>
  <si>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</si>
  <si>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</si>
  <si>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</si>
  <si>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</si>
  <si>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</si>
  <si>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</si>
  <si>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</si>
  <si>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</si>
  <si>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</si>
  <si>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</si>
  <si>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</si>
  <si>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</si>
  <si>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</si>
  <si>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</si>
  <si>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</si>
  <si>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</si>
  <si>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</si>
  <si>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</si>
  <si>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</si>
  <si>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</si>
  <si>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</si>
  <si>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</si>
  <si>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</si>
  <si>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</si>
  <si>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</si>
  <si>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</si>
  <si>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</si>
  <si>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</si>
  <si>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</si>
  <si>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</si>
  <si>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</si>
  <si>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</si>
  <si>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</si>
  <si>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</si>
  <si>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</si>
  <si>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</si>
  <si>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</si>
  <si>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</si>
  <si>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</si>
  <si>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</si>
  <si>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</si>
  <si>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</si>
  <si>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</si>
  <si>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</si>
  <si>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</si>
  <si>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</si>
  <si>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</si>
  <si>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</si>
  <si>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</si>
  <si>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</si>
  <si>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</si>
  <si>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</si>
  <si>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</si>
  <si>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</si>
  <si>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</si>
  <si>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</si>
  <si>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</si>
  <si>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</si>
  <si>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</si>
  <si>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</si>
  <si>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</si>
  <si>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</si>
  <si>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</si>
  <si>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</si>
  <si>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</si>
  <si>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</si>
  <si>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</si>
  <si>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</si>
  <si>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</si>
  <si>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</si>
  <si>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</si>
  <si>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</si>
  <si>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</si>
  <si>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</si>
  <si>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</si>
  <si>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</si>
  <si>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</si>
  <si>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</si>
  <si>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</si>
  <si>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</si>
  <si>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</si>
  <si>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</si>
  <si>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</si>
  <si>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</si>
  <si>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</si>
  <si>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</si>
  <si>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</si>
  <si>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</si>
  <si>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</si>
  <si>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</si>
  <si>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</si>
  <si>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</si>
  <si>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</si>
  <si>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</si>
  <si>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</si>
  <si>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</si>
  <si>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</si>
  <si>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</si>
  <si>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</si>
  <si>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</si>
  <si>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</si>
  <si>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</si>
  <si>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</si>
  <si>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</si>
  <si>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</si>
  <si>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</si>
  <si>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</si>
  <si>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</si>
  <si>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</si>
  <si>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</si>
  <si>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</si>
  <si>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</si>
  <si>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</si>
  <si>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</si>
  <si>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</si>
  <si>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</si>
  <si>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</si>
  <si>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</si>
  <si>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</si>
  <si>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</si>
  <si>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</si>
  <si>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</si>
  <si>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</si>
  <si>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</si>
  <si>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</si>
  <si>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</si>
  <si>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</si>
  <si>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</si>
  <si>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</si>
  <si>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</si>
  <si>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</si>
  <si>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</si>
  <si>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</si>
  <si>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</si>
  <si>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</si>
  <si>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</si>
  <si>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</si>
  <si>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</si>
  <si>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</si>
  <si>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</si>
  <si>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</si>
  <si>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</si>
  <si>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</si>
  <si>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</si>
  <si>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</si>
  <si>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</si>
  <si>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</si>
  <si>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</si>
  <si>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</si>
  <si>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</si>
  <si>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</si>
  <si>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</si>
  <si>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</si>
  <si>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</si>
  <si>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</si>
  <si>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</si>
  <si>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</si>
  <si>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</si>
  <si>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</si>
  <si>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</si>
  <si>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</si>
  <si>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</si>
  <si>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</si>
  <si>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</si>
  <si>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</si>
  <si>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</si>
  <si>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</si>
  <si>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</si>
  <si>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</si>
  <si>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</si>
  <si>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</si>
  <si>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</si>
  <si>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</si>
  <si>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</si>
  <si>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</si>
  <si>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</si>
  <si>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</si>
  <si>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</si>
  <si>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</si>
  <si>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</si>
  <si>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</si>
  <si>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</si>
  <si>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</si>
  <si>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</si>
  <si>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</si>
  <si>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</si>
  <si>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</si>
  <si>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</si>
  <si>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</si>
  <si>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</si>
  <si>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</si>
  <si>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</si>
  <si>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</si>
  <si>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</si>
  <si>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</si>
  <si>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</si>
  <si>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</si>
  <si>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</si>
  <si>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</si>
  <si>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</si>
  <si>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</si>
  <si>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</si>
  <si>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</si>
  <si>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</si>
  <si>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</si>
  <si>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</si>
  <si>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</si>
  <si>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</si>
  <si>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</si>
  <si>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</si>
  <si>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</si>
  <si>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</si>
  <si>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</si>
  <si>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</si>
  <si>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</si>
  <si>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</si>
  <si>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</si>
  <si>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</si>
  <si>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</si>
  <si>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</si>
  <si>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</si>
  <si>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</si>
  <si>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</si>
  <si>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</si>
  <si>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</si>
  <si>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</si>
  <si>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</si>
  <si>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</si>
  <si>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</si>
  <si>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</si>
  <si>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</si>
  <si>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</si>
  <si>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</si>
  <si>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</si>
  <si>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</si>
  <si>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</si>
  <si>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</si>
  <si>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</si>
  <si>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</si>
  <si>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</si>
  <si>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</si>
  <si>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</si>
  <si>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</si>
  <si>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</si>
  <si>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</si>
  <si>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</si>
  <si>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</si>
  <si>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</si>
  <si>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</si>
  <si>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</si>
  <si>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</si>
  <si>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</si>
  <si>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</si>
  <si>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</si>
  <si>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</si>
  <si>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</si>
  <si>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</si>
  <si>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</si>
  <si>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</si>
  <si>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</si>
  <si>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</si>
  <si>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</si>
  <si>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</si>
  <si>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</si>
  <si>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</si>
  <si>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</si>
  <si>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</si>
  <si>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</si>
  <si>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</si>
  <si>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</si>
  <si>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</si>
  <si>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</si>
  <si>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</si>
  <si>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</si>
  <si>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</si>
  <si>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</si>
  <si>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</si>
  <si>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</si>
  <si>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</si>
  <si>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</si>
  <si>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</si>
  <si>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</si>
  <si>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</si>
  <si>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</si>
  <si>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</si>
  <si>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</si>
  <si>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</si>
  <si>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</si>
  <si>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</si>
  <si>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</si>
  <si>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</si>
  <si>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</si>
  <si>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</si>
  <si>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</si>
  <si>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</si>
  <si>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</si>
  <si>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</si>
  <si>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</si>
  <si>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</si>
  <si>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</si>
  <si>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</si>
  <si>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</si>
  <si>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</si>
  <si>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</si>
  <si>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</si>
  <si>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</si>
  <si>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</si>
  <si>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</si>
  <si>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</si>
  <si>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</si>
  <si>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</si>
  <si>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</si>
  <si>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</si>
  <si>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</si>
  <si>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</si>
  <si>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</si>
  <si>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</si>
  <si>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</si>
  <si>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</si>
  <si>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</si>
  <si>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</si>
  <si>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</si>
  <si>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</si>
  <si>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</si>
  <si>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</si>
  <si>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</si>
  <si>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</si>
  <si>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</si>
  <si>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</si>
  <si>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</si>
  <si>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</si>
  <si>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</si>
  <si>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</si>
  <si>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</si>
  <si>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</si>
  <si>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</si>
  <si>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</si>
  <si>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</si>
  <si>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</si>
  <si>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</si>
  <si>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</si>
  <si>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</si>
  <si>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</si>
  <si>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</si>
  <si>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</si>
  <si>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</si>
  <si>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</si>
  <si>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</si>
  <si>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</si>
  <si>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</si>
  <si>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</si>
  <si>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</si>
  <si>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</si>
  <si>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</si>
  <si>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</si>
  <si>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</si>
  <si>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</si>
  <si>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</si>
  <si>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</si>
  <si>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</si>
  <si>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</si>
  <si>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</si>
  <si>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</si>
  <si>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</si>
  <si>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</si>
  <si>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</si>
  <si>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</si>
  <si>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</si>
  <si>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</si>
  <si>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</si>
  <si>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</si>
  <si>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</si>
  <si>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</si>
  <si>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</si>
  <si>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</si>
  <si>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</si>
  <si>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</si>
  <si>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</si>
  <si>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</si>
  <si>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</si>
  <si>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</si>
  <si>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</si>
  <si>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</si>
  <si>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</si>
  <si>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</si>
  <si>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</si>
  <si>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</si>
  <si>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</si>
  <si>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</si>
  <si>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</si>
  <si>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</si>
  <si>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</si>
  <si>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</si>
  <si>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</si>
  <si>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</si>
  <si>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</si>
  <si>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</si>
  <si>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</si>
  <si>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</si>
  <si>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</si>
  <si>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</si>
  <si>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</si>
  <si>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</si>
  <si>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</si>
  <si>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</si>
  <si>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</si>
  <si>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</si>
  <si>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</si>
  <si>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</si>
  <si>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</si>
  <si>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</si>
  <si>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</si>
  <si>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</si>
  <si>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</si>
  <si>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</si>
  <si>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</si>
  <si>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</si>
  <si>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</si>
  <si>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</si>
  <si>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</si>
  <si>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</si>
  <si>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</si>
  <si>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</si>
  <si>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</si>
  <si>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</si>
  <si>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</si>
  <si>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</si>
  <si>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</si>
  <si>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</si>
  <si>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</si>
  <si>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</si>
  <si>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</si>
  <si>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</si>
  <si>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</si>
  <si>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</si>
  <si>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</si>
  <si>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</si>
  <si>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</si>
  <si>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</si>
  <si>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</si>
  <si>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</si>
  <si>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</si>
  <si>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</si>
  <si>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</si>
  <si>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</si>
  <si>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</si>
  <si>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</si>
  <si>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</si>
  <si>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</si>
  <si>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</si>
  <si>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</si>
  <si>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</si>
  <si>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</si>
  <si>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</si>
  <si>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</si>
  <si>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</si>
  <si>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</si>
  <si>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</si>
  <si>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</si>
  <si>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</si>
  <si>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</si>
  <si>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</si>
  <si>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</si>
  <si>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</si>
  <si>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</si>
  <si>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</si>
  <si>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</si>
  <si>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</si>
  <si>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</si>
  <si>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</si>
  <si>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</si>
  <si>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</si>
  <si>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</si>
  <si>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</si>
  <si>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</si>
  <si>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</si>
  <si>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</si>
  <si>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</si>
  <si>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</si>
  <si>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</si>
  <si>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</si>
  <si>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</si>
  <si>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</si>
  <si>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</si>
  <si>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</si>
  <si>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</si>
  <si>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</si>
  <si>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</si>
  <si>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</si>
  <si>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</si>
  <si>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</si>
  <si>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</si>
  <si>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</si>
  <si>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</si>
  <si>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</si>
  <si>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</si>
  <si>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</si>
  <si>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</si>
  <si>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</si>
  <si>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</si>
  <si>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</si>
  <si>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</si>
  <si>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</si>
  <si>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</si>
  <si>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</si>
  <si>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</si>
  <si>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</si>
  <si>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</si>
  <si>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</si>
  <si>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</si>
  <si>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</si>
  <si>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</si>
  <si>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</si>
  <si>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</si>
  <si>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</si>
  <si>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</si>
  <si>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</si>
  <si>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</si>
  <si>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</si>
  <si>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</si>
  <si>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</si>
  <si>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</si>
  <si>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</si>
  <si>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</si>
  <si>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</si>
  <si>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</si>
  <si>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</si>
  <si>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</si>
  <si>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</si>
  <si>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</si>
  <si>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</si>
  <si>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</si>
  <si>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</si>
  <si>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</si>
  <si>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</si>
  <si>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</si>
  <si>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</si>
  <si>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</si>
  <si>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</si>
  <si>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</si>
  <si>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</si>
  <si>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</si>
  <si>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</si>
  <si>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</si>
  <si>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</si>
  <si>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</si>
  <si>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</si>
  <si>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</si>
  <si>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</si>
  <si>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</si>
  <si>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</si>
  <si>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</si>
  <si>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</si>
  <si>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</si>
  <si>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</si>
  <si>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</si>
  <si>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</si>
  <si>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</si>
  <si>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</si>
  <si>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</si>
  <si>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</si>
  <si>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</si>
  <si>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</si>
  <si>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</si>
  <si>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</si>
  <si>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</si>
  <si>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</si>
  <si>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</si>
  <si>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</si>
  <si>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</si>
  <si>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</si>
  <si>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</si>
  <si>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</si>
  <si>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</si>
  <si>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</si>
  <si>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</si>
  <si>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</si>
  <si>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</si>
  <si>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</si>
  <si>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</si>
  <si>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</si>
  <si>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</si>
  <si>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</si>
  <si>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</si>
  <si>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</si>
  <si>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</si>
  <si>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</si>
  <si>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</si>
  <si>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</si>
  <si>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</si>
  <si>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</si>
  <si>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</si>
  <si>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</si>
  <si>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</si>
  <si>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</si>
  <si>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</si>
  <si>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</si>
  <si>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</si>
  <si>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</si>
  <si>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</si>
  <si>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</si>
  <si>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</si>
  <si>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</si>
  <si>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</si>
  <si>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</si>
  <si>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</si>
  <si>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</si>
  <si>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</si>
  <si>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</si>
  <si>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</si>
  <si>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</si>
  <si>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</si>
  <si>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</si>
  <si>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</si>
  <si>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</si>
  <si>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</si>
  <si>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</si>
  <si>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</si>
  <si>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</si>
  <si>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</si>
  <si>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</si>
  <si>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</si>
  <si>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</si>
  <si>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</si>
  <si>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</si>
  <si>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</si>
  <si>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</si>
  <si>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</si>
  <si>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</si>
  <si>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</si>
  <si>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</si>
  <si>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</si>
  <si>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</si>
  <si>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</si>
  <si>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</si>
  <si>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</si>
  <si>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</si>
  <si>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</si>
  <si>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</si>
  <si>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</si>
  <si>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</si>
  <si>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</si>
  <si>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</si>
  <si>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</si>
  <si>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</si>
  <si>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</si>
  <si>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</si>
  <si>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</si>
  <si>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</si>
  <si>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</si>
  <si>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</si>
  <si>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</si>
  <si>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</si>
  <si>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</si>
  <si>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</si>
  <si>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</si>
  <si>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</si>
  <si>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</si>
  <si>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</si>
  <si>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</si>
  <si>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</si>
  <si>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</si>
  <si>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</si>
  <si>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</si>
  <si>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</si>
  <si>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</si>
  <si>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</si>
  <si>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</si>
  <si>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</si>
  <si>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</si>
  <si>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</si>
  <si>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</si>
  <si>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</si>
  <si>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</si>
  <si>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</si>
  <si>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</si>
  <si>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</si>
  <si>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</si>
  <si>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</si>
  <si>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</si>
  <si>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</si>
  <si>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</si>
  <si>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</si>
  <si>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</si>
  <si>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</si>
  <si>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</si>
  <si>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</si>
  <si>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</si>
  <si>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</si>
  <si>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</si>
  <si>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</si>
  <si>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</si>
  <si>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</si>
  <si>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</si>
  <si>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</si>
  <si>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</si>
  <si>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</si>
  <si>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</si>
  <si>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</si>
  <si>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</si>
  <si>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</si>
  <si>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</si>
  <si>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</si>
  <si>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</si>
  <si>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</si>
  <si>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</si>
  <si>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</si>
  <si>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</si>
  <si>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</si>
  <si>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</si>
  <si>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</si>
  <si>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</si>
  <si>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</si>
  <si>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</si>
  <si>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</si>
  <si>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</si>
  <si>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</si>
  <si>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</si>
  <si>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</si>
  <si>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</si>
  <si>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</si>
  <si>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</si>
  <si>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</si>
  <si>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</si>
  <si>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</si>
  <si>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</si>
  <si>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</si>
  <si>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</si>
  <si>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</si>
  <si>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</si>
  <si>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</si>
  <si>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</si>
  <si>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</si>
  <si>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</si>
  <si>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</si>
  <si>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</si>
  <si>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</si>
  <si>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</si>
  <si>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</si>
  <si>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</si>
  <si>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</si>
  <si>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</si>
  <si>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</si>
  <si>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</si>
  <si>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</si>
  <si>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</si>
  <si>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</si>
  <si>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</si>
  <si>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</si>
  <si>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</si>
  <si>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</si>
  <si>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</si>
  <si>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</si>
  <si>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</si>
  <si>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</si>
  <si>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</si>
  <si>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</si>
  <si>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</si>
  <si>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</si>
  <si>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</si>
  <si>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</si>
  <si>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</si>
  <si>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</si>
  <si>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</si>
  <si>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</si>
  <si>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</si>
  <si>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</si>
  <si>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</si>
  <si>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</si>
  <si>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</si>
  <si>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</si>
  <si>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</si>
  <si>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</si>
  <si>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</si>
  <si>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</si>
  <si>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</si>
  <si>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</si>
  <si>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</si>
  <si>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</si>
  <si>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</si>
  <si>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</si>
  <si>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</si>
  <si>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</si>
  <si>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</si>
  <si>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</si>
  <si>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</si>
  <si>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</si>
  <si>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</si>
  <si>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</si>
  <si>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</si>
  <si>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</si>
  <si>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</si>
  <si>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</si>
  <si>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</si>
  <si>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</si>
  <si>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</si>
  <si>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</si>
  <si>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</si>
  <si>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</si>
  <si>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</si>
  <si>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</si>
  <si>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</si>
  <si>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</si>
  <si>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</si>
  <si>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</si>
  <si>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</si>
  <si>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</si>
  <si>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</si>
  <si>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</si>
  <si>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</si>
  <si>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</si>
  <si>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</si>
  <si>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</si>
  <si>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</si>
  <si>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</si>
  <si>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</si>
  <si>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</si>
  <si>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</si>
  <si>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</si>
  <si>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</si>
  <si>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</si>
  <si>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</si>
  <si>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</si>
  <si>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</si>
  <si>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</si>
  <si>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</si>
  <si>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</si>
  <si>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</si>
  <si>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</si>
  <si>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</si>
  <si>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</si>
  <si>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</si>
  <si>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</si>
  <si>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</si>
  <si>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</si>
  <si>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</si>
  <si>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</si>
  <si>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</si>
  <si>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</si>
  <si>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</si>
  <si>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</si>
  <si>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</si>
  <si>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</si>
  <si>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</si>
  <si>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</si>
  <si>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</si>
  <si>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</si>
  <si>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</si>
  <si>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</si>
  <si>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</si>
  <si>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</si>
  <si>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</si>
  <si>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</si>
  <si>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</si>
  <si>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</si>
  <si>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</si>
  <si>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</si>
  <si>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</si>
  <si>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</si>
  <si>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</si>
  <si>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</si>
  <si>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</si>
  <si>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</si>
  <si>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</si>
  <si>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</si>
  <si>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</si>
  <si>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</si>
  <si>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</si>
  <si>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</si>
  <si>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</si>
  <si>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</si>
  <si>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</si>
  <si>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</si>
  <si>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</si>
  <si>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</si>
  <si>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</si>
  <si>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</si>
  <si>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</si>
  <si>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</si>
  <si>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</si>
  <si>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</si>
  <si>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</si>
  <si>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</si>
  <si>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</si>
  <si>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</si>
  <si>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</si>
  <si>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</si>
  <si>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</si>
  <si>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</si>
  <si>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</si>
  <si>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</si>
  <si>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</si>
  <si>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</si>
  <si>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</si>
  <si>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</si>
  <si>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</si>
  <si>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</si>
  <si>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</si>
  <si>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</si>
  <si>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</si>
  <si>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</si>
  <si>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</si>
  <si>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</si>
  <si>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</si>
  <si>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</si>
  <si>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</si>
  <si>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</si>
  <si>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</si>
  <si>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</si>
  <si>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</si>
  <si>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</si>
  <si>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</si>
  <si>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</si>
  <si>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</si>
  <si>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</si>
  <si>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</si>
  <si>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</si>
  <si>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</si>
  <si>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</si>
  <si>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</si>
  <si>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</si>
  <si>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</si>
  <si>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</si>
  <si>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</si>
  <si>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</si>
  <si>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</si>
  <si>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</si>
  <si>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</si>
  <si>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</si>
  <si>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</si>
  <si>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</si>
  <si>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</si>
  <si>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</si>
  <si>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</si>
  <si>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</si>
  <si>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</si>
  <si>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</si>
  <si>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</si>
  <si>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</si>
  <si>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</si>
  <si>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</si>
  <si>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</si>
  <si>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</si>
  <si>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</si>
  <si>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</si>
  <si>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</si>
  <si>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</si>
  <si>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</si>
  <si>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</si>
  <si>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</si>
  <si>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</si>
  <si>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</si>
  <si>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</si>
  <si>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</si>
  <si>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</si>
  <si>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</si>
  <si>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</si>
  <si>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</si>
  <si>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</si>
  <si>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</si>
  <si>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</si>
  <si>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</si>
  <si>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</si>
  <si>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</si>
  <si>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</si>
  <si>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</si>
  <si>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</si>
  <si>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</si>
  <si>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</si>
  <si>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</si>
  <si>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</si>
  <si>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</si>
  <si>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</si>
  <si>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</si>
  <si>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</si>
  <si>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</si>
  <si>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</si>
  <si>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</si>
  <si>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</si>
  <si>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</si>
  <si>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</si>
  <si>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</si>
  <si>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</si>
  <si>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</si>
  <si>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</si>
  <si>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</si>
  <si>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</si>
  <si>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</si>
  <si>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</si>
  <si>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</si>
  <si>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</si>
  <si>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</si>
  <si>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</si>
  <si>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</si>
  <si>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</si>
  <si>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</si>
  <si>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</si>
  <si>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</si>
  <si>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</si>
  <si>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</si>
  <si>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</si>
  <si>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</si>
  <si>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</si>
  <si>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</si>
  <si>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</si>
  <si>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</si>
  <si>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</si>
  <si>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</si>
  <si>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</si>
  <si>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</si>
  <si>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</si>
  <si>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</si>
  <si>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</si>
  <si>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</si>
  <si>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</si>
  <si>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</si>
  <si>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</si>
  <si>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</si>
  <si>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</si>
  <si>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</si>
  <si>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</si>
  <si>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</si>
  <si>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</si>
  <si>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</si>
  <si>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</si>
  <si>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</si>
  <si>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</si>
  <si>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</si>
  <si>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</si>
  <si>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</si>
  <si>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</si>
  <si>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</si>
  <si>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</si>
  <si>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</si>
  <si>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</si>
  <si>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</si>
  <si>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</si>
  <si>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</si>
  <si>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</si>
  <si>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</si>
  <si>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</si>
  <si>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</si>
  <si>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</si>
  <si>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</si>
  <si>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</si>
  <si>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</si>
  <si>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</si>
  <si>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</si>
  <si>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</si>
  <si>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</si>
  <si>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</si>
  <si>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</si>
  <si>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</si>
  <si>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</si>
  <si>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</si>
  <si>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</si>
  <si>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</si>
  <si>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</si>
  <si>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</si>
  <si>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</si>
  <si>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</si>
  <si>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</si>
  <si>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</si>
  <si>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</si>
  <si>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</si>
  <si>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</si>
  <si>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</si>
  <si>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</si>
  <si>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</si>
  <si>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</si>
  <si>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</si>
  <si>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</si>
  <si>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</si>
  <si>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</si>
  <si>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</si>
  <si>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</si>
  <si>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</si>
  <si>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</si>
  <si>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</si>
  <si>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</si>
  <si>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</si>
  <si>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</si>
  <si>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</si>
  <si>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</si>
  <si>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</si>
  <si>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</si>
  <si>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</si>
  <si>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</si>
  <si>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</si>
  <si>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</si>
  <si>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</si>
  <si>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</si>
  <si>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</si>
  <si>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</si>
  <si>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</si>
  <si>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</si>
  <si>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</si>
  <si>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</si>
  <si>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</si>
  <si>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</si>
  <si>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</si>
  <si>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</si>
  <si>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</si>
  <si>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</si>
  <si>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</si>
  <si>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</si>
  <si>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</si>
  <si>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</si>
  <si>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</si>
  <si>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</si>
  <si>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</si>
  <si>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</si>
  <si>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</si>
  <si>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</si>
  <si>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</si>
  <si>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</si>
  <si>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</si>
  <si>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</si>
  <si>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</si>
  <si>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</si>
  <si>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</si>
  <si>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</si>
  <si>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</si>
  <si>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</si>
  <si>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</si>
  <si>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</si>
  <si>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</si>
  <si>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</si>
  <si>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</si>
  <si>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</si>
  <si>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</si>
  <si>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</si>
  <si>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</si>
  <si>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</si>
  <si>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</si>
  <si>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</si>
  <si>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</si>
  <si>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</si>
  <si>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</si>
  <si>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</si>
  <si>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</si>
  <si>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</si>
  <si>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</si>
  <si>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</si>
  <si>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</si>
  <si>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</si>
  <si>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</si>
  <si>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</si>
  <si>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</si>
  <si>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</si>
  <si>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</si>
  <si>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</si>
  <si>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</si>
  <si>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</si>
  <si>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</si>
  <si>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</si>
  <si>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</si>
  <si>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</si>
  <si>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</si>
  <si>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</si>
  <si>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</si>
  <si>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</si>
  <si>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</si>
  <si>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</si>
  <si>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</si>
  <si>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</si>
  <si>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</si>
  <si>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</si>
  <si>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</si>
  <si>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</si>
  <si>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</si>
  <si>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</si>
  <si>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</si>
  <si>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</si>
  <si>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</si>
  <si>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</si>
  <si>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</si>
  <si>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</si>
  <si>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</si>
  <si>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</si>
  <si>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</si>
  <si>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</si>
  <si>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</si>
  <si>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</si>
  <si>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</si>
  <si>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</si>
  <si>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</si>
  <si>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</si>
  <si>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</si>
  <si>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</si>
  <si>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</si>
  <si>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</si>
  <si>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</si>
  <si>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</si>
  <si>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</si>
  <si>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</si>
  <si>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</si>
  <si>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</si>
  <si>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</si>
  <si>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</si>
  <si>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</si>
  <si>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</si>
  <si>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</si>
  <si>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</si>
  <si>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</si>
  <si>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</si>
  <si>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</si>
  <si>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</si>
  <si>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</si>
  <si>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</si>
  <si>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</si>
  <si>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</si>
  <si>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</si>
  <si>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</si>
  <si>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</si>
  <si>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</si>
  <si>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</si>
  <si>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</si>
  <si>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</si>
  <si>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</si>
  <si>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</si>
  <si>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</si>
  <si>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</si>
  <si>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</si>
  <si>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</si>
  <si>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</si>
  <si>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</si>
  <si>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</si>
  <si>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</si>
  <si>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</si>
  <si>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</si>
  <si>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</si>
  <si>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</si>
  <si>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</si>
  <si>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</si>
  <si>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</si>
  <si>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</si>
  <si>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</si>
  <si>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</si>
  <si>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</si>
  <si>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</si>
  <si>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</si>
  <si>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</si>
  <si>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</si>
  <si>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</si>
  <si>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</si>
  <si>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</si>
  <si>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</si>
  <si>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</si>
  <si>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</si>
  <si>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</si>
  <si>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</si>
  <si>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</si>
  <si>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</si>
  <si>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</si>
  <si>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</si>
  <si>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</si>
  <si>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</si>
  <si>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</si>
  <si>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</si>
  <si>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</si>
  <si>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</si>
  <si>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</si>
  <si>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</si>
  <si>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</si>
  <si>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</si>
  <si>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</si>
  <si>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</si>
  <si>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</si>
  <si>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</si>
  <si>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</si>
  <si>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</si>
  <si>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</si>
  <si>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</si>
  <si>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</si>
  <si>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</si>
  <si>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</si>
  <si>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</si>
  <si>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</si>
  <si>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</si>
  <si>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</si>
  <si>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</si>
  <si>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</si>
  <si>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</si>
  <si>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</si>
  <si>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</si>
  <si>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</si>
  <si>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</si>
  <si>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</si>
  <si>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</si>
  <si>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</si>
  <si>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</si>
  <si>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</si>
  <si>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</si>
  <si>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</si>
  <si>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</si>
  <si>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</si>
  <si>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</si>
  <si>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</si>
  <si>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</si>
  <si>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</si>
  <si>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</si>
  <si>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</si>
  <si>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</si>
  <si>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</si>
  <si>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</si>
  <si>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</si>
  <si>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</si>
  <si>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</si>
  <si>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</si>
  <si>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</si>
  <si>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</si>
  <si>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</si>
  <si>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</si>
  <si>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</si>
  <si>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</si>
  <si>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</si>
  <si>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</si>
  <si>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</si>
  <si>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</si>
  <si>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</si>
  <si>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</si>
  <si>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</si>
  <si>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</si>
  <si>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</si>
  <si>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</si>
  <si>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</si>
  <si>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</si>
  <si>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</si>
  <si>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</si>
  <si>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</si>
  <si>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</si>
  <si>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</si>
  <si>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</si>
  <si>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</si>
  <si>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</si>
  <si>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</si>
  <si>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</si>
  <si>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</si>
  <si>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</si>
  <si>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</si>
  <si>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</si>
  <si>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</si>
  <si>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</si>
  <si>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</si>
  <si>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</si>
  <si>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</si>
  <si>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</si>
  <si>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</si>
  <si>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</si>
  <si>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</si>
  <si>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</si>
  <si>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</si>
  <si>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</si>
  <si>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</si>
  <si>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</si>
  <si>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</si>
  <si>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</si>
  <si>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</si>
  <si>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</si>
  <si>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</si>
  <si>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</si>
  <si>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</si>
  <si>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</si>
  <si>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</si>
  <si>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</si>
  <si>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</si>
  <si>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</si>
  <si>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</si>
  <si>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</si>
  <si>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</si>
  <si>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</si>
  <si>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</si>
  <si>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</si>
  <si>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</si>
  <si>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</si>
  <si>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</si>
  <si>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</si>
  <si>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</si>
  <si>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</si>
  <si>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</si>
  <si>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</si>
  <si>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</si>
  <si>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</si>
  <si>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</si>
  <si>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</si>
  <si>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</si>
  <si>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</si>
  <si>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</si>
  <si>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</si>
  <si>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</si>
  <si>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</si>
  <si>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</si>
  <si>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</si>
  <si>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</si>
  <si>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</si>
  <si>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</si>
  <si>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</si>
  <si>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</si>
  <si>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</si>
  <si>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</si>
  <si>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</si>
  <si>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</si>
  <si>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</si>
  <si>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</si>
  <si>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</si>
  <si>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</si>
  <si>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</si>
  <si>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</si>
  <si>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</si>
  <si>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</si>
  <si>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</si>
  <si>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</si>
  <si>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</si>
  <si>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</si>
  <si>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</si>
  <si>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</si>
  <si>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</si>
  <si>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</si>
  <si>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</si>
  <si>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</si>
  <si>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</si>
  <si>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</si>
  <si>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</si>
  <si>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</si>
  <si>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</si>
  <si>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</si>
  <si>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</si>
  <si>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</si>
  <si>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</si>
  <si>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</si>
  <si>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</si>
  <si>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</si>
  <si>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</si>
  <si>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</si>
  <si>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</si>
  <si>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</si>
  <si>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</si>
  <si>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</si>
  <si>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</si>
  <si>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</si>
  <si>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</si>
  <si>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</si>
  <si>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</si>
  <si>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</si>
  <si>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</si>
  <si>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</si>
  <si>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</si>
  <si>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</si>
  <si>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</si>
  <si>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</si>
  <si>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</si>
  <si>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</si>
  <si>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</si>
  <si>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</si>
  <si>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</si>
  <si>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</si>
  <si>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</si>
  <si>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</si>
  <si>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</si>
  <si>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</si>
  <si>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</si>
  <si>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</si>
  <si>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</si>
  <si>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</si>
  <si>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</si>
  <si>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</si>
  <si>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</si>
  <si>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</si>
  <si>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</si>
  <si>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</si>
  <si>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</si>
  <si>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</si>
  <si>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</si>
  <si>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</si>
  <si>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</si>
  <si>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</si>
  <si>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</si>
  <si>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</si>
  <si>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</si>
  <si>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</si>
  <si>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</si>
  <si>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</si>
  <si>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</si>
  <si>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</si>
  <si>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</si>
  <si>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</si>
  <si>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</si>
  <si>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</si>
  <si>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</si>
  <si>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</si>
  <si>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</si>
  <si>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</si>
  <si>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</si>
  <si>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</si>
  <si>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</si>
  <si>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</si>
  <si>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</si>
  <si>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</si>
  <si>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</si>
  <si>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</si>
  <si>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</si>
  <si>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</si>
  <si>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</si>
  <si>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</si>
  <si>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</si>
  <si>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</si>
  <si>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</si>
  <si>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</si>
  <si>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</si>
  <si>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</si>
  <si>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</si>
  <si>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</si>
  <si>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</si>
  <si>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</si>
  <si>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</si>
  <si>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</si>
  <si>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</si>
  <si>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</si>
  <si>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</si>
  <si>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</si>
  <si>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</si>
  <si>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</si>
  <si>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</si>
  <si>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</si>
  <si>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</si>
  <si>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</si>
  <si>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</si>
  <si>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</si>
  <si>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</si>
  <si>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</si>
  <si>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</si>
  <si>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</si>
  <si>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</si>
  <si>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</si>
  <si>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</si>
  <si>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</si>
  <si>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</si>
  <si>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</si>
  <si>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</si>
  <si>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</si>
  <si>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</si>
  <si>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</si>
  <si>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</si>
  <si>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</si>
  <si>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</si>
  <si>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</si>
  <si>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</si>
  <si>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</si>
  <si>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</si>
  <si>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</si>
  <si>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</si>
  <si>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</si>
  <si>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</si>
  <si>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</si>
  <si>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</si>
  <si>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</si>
  <si>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</si>
  <si>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</si>
  <si>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</si>
  <si>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</si>
  <si>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</si>
  <si>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</si>
  <si>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</si>
  <si>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</si>
  <si>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</si>
  <si>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</si>
  <si>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</si>
  <si>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</si>
  <si>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</si>
  <si>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</si>
  <si>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</si>
  <si>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</si>
  <si>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</si>
  <si>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</si>
  <si>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</si>
  <si>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</si>
  <si>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</si>
  <si>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</si>
  <si>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</si>
  <si>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</si>
  <si>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</si>
  <si>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</si>
  <si>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</si>
  <si>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</si>
  <si>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</si>
  <si>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</si>
  <si>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</si>
  <si>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</si>
  <si>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</si>
  <si>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</si>
  <si>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</si>
  <si>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</si>
  <si>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</si>
  <si>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</si>
  <si>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</si>
  <si>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</si>
  <si>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</si>
  <si>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</si>
  <si>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</si>
  <si>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</si>
  <si>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</si>
  <si>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</si>
  <si>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</si>
  <si>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</si>
  <si>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</si>
  <si>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</si>
  <si>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</si>
  <si>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</si>
  <si>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</si>
  <si>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</si>
  <si>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</si>
  <si>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</si>
  <si>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</si>
  <si>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</si>
  <si>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</si>
  <si>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</si>
  <si>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</si>
  <si>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</si>
  <si>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</si>
  <si>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</si>
  <si>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</si>
  <si>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</si>
  <si>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</si>
  <si>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</si>
  <si>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</si>
  <si>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</si>
  <si>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</si>
  <si>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</si>
  <si>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</si>
  <si>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</si>
  <si>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</si>
  <si>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</si>
  <si>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</si>
  <si>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</si>
  <si>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</si>
  <si>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</si>
  <si>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</si>
  <si>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</si>
  <si>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</si>
  <si>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</si>
  <si>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</si>
  <si>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</si>
  <si>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</si>
  <si>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</si>
  <si>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</si>
  <si>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</si>
  <si>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</si>
  <si>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</si>
  <si>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</si>
  <si>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</si>
  <si>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</si>
  <si>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</si>
  <si>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</si>
  <si>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</si>
  <si>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</si>
  <si>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</si>
  <si>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</si>
  <si>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</si>
  <si>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</si>
  <si>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</si>
  <si>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</si>
  <si>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</si>
  <si>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</si>
  <si>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</si>
  <si>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</si>
  <si>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</si>
  <si>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</si>
  <si>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</si>
  <si>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</si>
  <si>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</si>
  <si>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</si>
  <si>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</si>
  <si>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</si>
  <si>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</si>
  <si>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</si>
  <si>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</si>
  <si>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</si>
  <si>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</si>
  <si>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</si>
  <si>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</si>
  <si>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</si>
  <si>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</si>
  <si>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</si>
  <si>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</si>
  <si>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</si>
  <si>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</si>
  <si>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</si>
  <si>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</si>
  <si>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</si>
  <si>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</si>
  <si>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</si>
  <si>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</si>
  <si>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</si>
  <si>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</si>
  <si>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</si>
  <si>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</si>
  <si>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</si>
  <si>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</si>
  <si>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</si>
  <si>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</si>
  <si>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</si>
  <si>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</si>
  <si>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</si>
  <si>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</si>
  <si>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</si>
  <si>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</si>
  <si>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</si>
  <si>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</si>
  <si>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</si>
  <si>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</si>
  <si>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</si>
  <si>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</si>
  <si>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</si>
  <si>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</si>
  <si>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</si>
  <si>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</si>
  <si>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</si>
  <si>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</si>
  <si>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</si>
  <si>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</si>
  <si>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</si>
  <si>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</si>
  <si>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</si>
  <si>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</si>
  <si>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</si>
  <si>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</si>
  <si>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</si>
  <si>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</si>
  <si>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</si>
  <si>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</si>
  <si>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</si>
  <si>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</si>
  <si>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</si>
  <si>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</si>
  <si>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</si>
  <si>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</si>
  <si>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</si>
  <si>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</si>
  <si>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</si>
  <si>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</si>
  <si>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</si>
  <si>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</si>
  <si>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</si>
  <si>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</si>
  <si>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</si>
  <si>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</si>
  <si>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</si>
  <si>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</si>
  <si>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</si>
  <si>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</si>
  <si>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</si>
  <si>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</si>
  <si>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</si>
  <si>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</si>
  <si>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</si>
  <si>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</si>
  <si>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</si>
  <si>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</si>
  <si>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</si>
  <si>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</si>
  <si>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</si>
  <si>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</si>
  <si>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</si>
  <si>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</si>
  <si>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</si>
  <si>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</si>
  <si>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</si>
  <si>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</si>
  <si>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</si>
  <si>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</si>
  <si>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</si>
  <si>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</si>
  <si>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</si>
  <si>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</si>
  <si>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</si>
  <si>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</si>
  <si>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</si>
  <si>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</si>
  <si>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</si>
  <si>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</si>
  <si>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</si>
  <si>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</si>
  <si>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</si>
  <si>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</si>
  <si>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</si>
  <si>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</si>
  <si>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</si>
  <si>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</si>
  <si>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</si>
  <si>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</si>
  <si>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</si>
  <si>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</si>
  <si>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</si>
  <si>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</si>
  <si>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</si>
  <si>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</si>
  <si>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</si>
  <si>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</si>
  <si>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</si>
  <si>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</si>
  <si>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</si>
  <si>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</si>
  <si>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</si>
  <si>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</si>
  <si>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</si>
  <si>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</si>
  <si>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</si>
  <si>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</si>
  <si>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</si>
  <si>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</si>
  <si>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</si>
  <si>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</si>
  <si>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</si>
  <si>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</si>
  <si>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</si>
  <si>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</si>
  <si>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</si>
  <si>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</si>
  <si>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</si>
  <si>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</si>
  <si>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</si>
  <si>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</si>
  <si>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</si>
  <si>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</si>
  <si>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</si>
  <si>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</si>
  <si>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</si>
  <si>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</si>
  <si>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</si>
  <si>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</si>
  <si>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</si>
  <si>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</si>
  <si>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</si>
  <si>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</si>
  <si>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</si>
  <si>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</si>
  <si>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</si>
  <si>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</si>
  <si>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</si>
  <si>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</si>
  <si>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</si>
  <si>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</si>
  <si>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</si>
  <si>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</si>
  <si>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</si>
  <si>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</si>
  <si>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</si>
  <si>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</si>
  <si>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</si>
  <si>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</si>
  <si>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</si>
  <si>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</si>
  <si>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</si>
  <si>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</si>
  <si>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</si>
  <si>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</si>
  <si>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</si>
  <si>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</si>
  <si>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</si>
  <si>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</si>
  <si>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</si>
  <si>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</si>
  <si>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</si>
  <si>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</si>
  <si>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</si>
  <si>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</si>
  <si>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</si>
  <si>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</si>
  <si>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</si>
  <si>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</si>
  <si>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</si>
  <si>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</si>
  <si>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</si>
  <si>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</si>
  <si>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</si>
  <si>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</si>
  <si>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</si>
  <si>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</si>
  <si>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</si>
  <si>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</si>
  <si>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</si>
  <si>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</si>
  <si>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</si>
  <si>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</si>
  <si>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</si>
  <si>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</si>
  <si>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</si>
  <si>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</si>
  <si>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</si>
  <si>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</si>
  <si>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</si>
  <si>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</si>
  <si>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</si>
  <si>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</si>
  <si>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</si>
  <si>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</si>
  <si>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</si>
  <si>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</si>
  <si>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</si>
  <si>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</si>
  <si>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</si>
  <si>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</si>
  <si>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</si>
  <si>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</si>
  <si>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</si>
  <si>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</si>
  <si>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</si>
  <si>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</si>
  <si>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</si>
  <si>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</si>
  <si>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</si>
  <si>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</si>
  <si>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</si>
  <si>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</si>
  <si>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</si>
  <si>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</si>
  <si>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</si>
  <si>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</si>
  <si>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</si>
  <si>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</si>
  <si>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</si>
  <si>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</si>
  <si>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</si>
  <si>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</si>
  <si>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</si>
  <si>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</si>
  <si>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</si>
  <si>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</si>
  <si>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</si>
  <si>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</si>
  <si>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</si>
  <si>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</si>
  <si>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</si>
  <si>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</si>
  <si>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</si>
  <si>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</si>
  <si>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</si>
  <si>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</si>
  <si>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</si>
  <si>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</si>
  <si>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</si>
  <si>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</si>
  <si>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</si>
  <si>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</si>
  <si>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</si>
  <si>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</si>
  <si>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</si>
  <si>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</si>
  <si>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</si>
  <si>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</si>
  <si>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</si>
  <si>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</si>
  <si>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</si>
  <si>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</si>
  <si>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</si>
  <si>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</si>
  <si>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</si>
  <si>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</si>
  <si>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</si>
  <si>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</si>
  <si>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</si>
  <si>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</si>
  <si>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</si>
  <si>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</si>
  <si>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</si>
  <si>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</si>
  <si>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</si>
  <si>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</si>
  <si>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</si>
  <si>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</si>
  <si>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</si>
  <si>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</si>
  <si>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</si>
  <si>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</si>
  <si>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</si>
  <si>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</si>
  <si>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</si>
  <si>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</si>
  <si>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</si>
  <si>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</si>
  <si>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</si>
  <si>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</si>
  <si>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</si>
  <si>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</si>
  <si>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</si>
  <si>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</si>
  <si>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</si>
  <si>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</si>
  <si>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</si>
  <si>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</si>
  <si>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</si>
  <si>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</si>
  <si>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</si>
  <si>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</si>
  <si>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</si>
  <si>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</si>
  <si>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</si>
  <si>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</si>
  <si>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</si>
  <si>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</si>
  <si>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</si>
  <si>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</si>
  <si>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</si>
  <si>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</si>
  <si>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</si>
  <si>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</si>
  <si>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</si>
  <si>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</si>
  <si>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</si>
  <si>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</si>
  <si>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</si>
  <si>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</si>
  <si>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</si>
  <si>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</si>
  <si>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</si>
  <si>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</si>
  <si>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</si>
  <si>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</si>
  <si>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</si>
  <si>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</si>
  <si>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</si>
  <si>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</si>
  <si>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</si>
  <si>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</si>
  <si>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</si>
  <si>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</si>
  <si>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</si>
  <si>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</si>
  <si>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</si>
  <si>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</si>
  <si>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</si>
  <si>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</si>
  <si>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</si>
  <si>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</si>
  <si>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</si>
  <si>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</si>
  <si>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</si>
  <si>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</si>
  <si>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</si>
  <si>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</si>
  <si>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</si>
  <si>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</si>
  <si>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</si>
  <si>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</si>
  <si>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</si>
  <si>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</si>
  <si>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</si>
  <si>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</si>
  <si>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</si>
  <si>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</si>
  <si>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</si>
  <si>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</si>
  <si>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</si>
  <si>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</si>
  <si>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</si>
  <si>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</si>
  <si>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</si>
  <si>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</si>
  <si>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</si>
  <si>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</si>
  <si>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</si>
  <si>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</si>
  <si>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</si>
  <si>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</si>
  <si>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</si>
  <si>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</si>
  <si>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</si>
  <si>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</si>
  <si>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</si>
  <si>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</si>
  <si>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</si>
  <si>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</si>
  <si>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</si>
  <si>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</si>
  <si>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</si>
  <si>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</si>
  <si>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</si>
  <si>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</si>
  <si>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</si>
  <si>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</si>
  <si>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</si>
  <si>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</si>
  <si>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</si>
  <si>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</si>
  <si>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</si>
  <si>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</si>
  <si>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</si>
  <si>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</si>
  <si>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</si>
  <si>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</si>
  <si>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</si>
  <si>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</si>
  <si>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</si>
  <si>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</si>
  <si>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</si>
  <si>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</si>
  <si>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</si>
  <si>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</si>
  <si>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</si>
  <si>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</si>
  <si>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</si>
  <si>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</si>
  <si>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</si>
  <si>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</si>
  <si>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</si>
  <si>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</si>
  <si>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</si>
  <si>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</si>
  <si>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</si>
  <si>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</si>
  <si>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</si>
  <si>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</si>
  <si>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</si>
  <si>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</si>
  <si>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</si>
  <si>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</si>
  <si>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</si>
  <si>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</si>
  <si>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</si>
  <si>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</si>
  <si>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</si>
  <si>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</si>
  <si>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</si>
  <si>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</si>
  <si>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</si>
  <si>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</si>
  <si>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</si>
  <si>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</si>
  <si>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</si>
  <si>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</si>
  <si>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</si>
  <si>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</si>
  <si>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</si>
  <si>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</si>
  <si>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</si>
  <si>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</si>
  <si>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</si>
  <si>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</si>
  <si>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</si>
  <si>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</si>
  <si>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</si>
  <si>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</si>
  <si>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</si>
  <si>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</si>
  <si>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</si>
  <si>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</si>
  <si>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</si>
  <si>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</si>
  <si>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</si>
  <si>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</si>
  <si>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</si>
  <si>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</si>
  <si>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</si>
  <si>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</si>
  <si>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</si>
  <si>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</si>
  <si>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</si>
  <si>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</si>
  <si>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</si>
  <si>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</si>
  <si>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</si>
  <si>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</si>
  <si>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</si>
  <si>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</si>
  <si>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</si>
  <si>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</si>
  <si>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</si>
  <si>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</si>
  <si>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</si>
  <si>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</si>
  <si>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</si>
  <si>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</si>
  <si>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</si>
  <si>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</si>
  <si>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</si>
  <si>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</si>
  <si>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</si>
  <si>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</si>
  <si>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</si>
  <si>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</si>
  <si>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</si>
  <si>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</si>
  <si>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</si>
  <si>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</si>
  <si>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</si>
  <si>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</si>
  <si>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</si>
  <si>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</si>
  <si>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</si>
  <si>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</si>
  <si>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</si>
  <si>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</si>
  <si>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</si>
  <si>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</si>
  <si>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</si>
  <si>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</si>
  <si>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</si>
  <si>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</si>
  <si>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</si>
  <si>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</si>
  <si>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</si>
  <si>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</si>
  <si>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</si>
  <si>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</si>
  <si>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</si>
  <si>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</si>
  <si>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</si>
  <si>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</si>
  <si>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</si>
  <si>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</si>
  <si>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</si>
  <si>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</si>
  <si>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</si>
  <si>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</si>
  <si>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</si>
  <si>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</si>
  <si>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</si>
  <si>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</si>
  <si>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</si>
  <si>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</si>
  <si>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</si>
  <si>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</si>
  <si>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</si>
  <si>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</si>
  <si>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</si>
  <si>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</si>
  <si>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</si>
  <si>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</si>
  <si>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</si>
  <si>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</si>
  <si>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</si>
  <si>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</si>
  <si>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</si>
  <si>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</si>
  <si>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</si>
  <si>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</si>
  <si>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</si>
  <si>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</si>
  <si>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</si>
  <si>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</si>
  <si>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</si>
  <si>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</si>
  <si>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</si>
  <si>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</si>
  <si>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</si>
  <si>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</si>
  <si>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</si>
  <si>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</si>
  <si>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</si>
  <si>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</si>
  <si>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</si>
  <si>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</si>
  <si>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</si>
  <si>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</si>
  <si>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</si>
  <si>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</si>
  <si>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</si>
  <si>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</si>
  <si>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</si>
  <si>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</si>
  <si>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</si>
  <si>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</si>
  <si>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</si>
  <si>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</si>
  <si>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</si>
  <si>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</si>
  <si>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</si>
  <si>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</si>
  <si>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</si>
  <si>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</si>
  <si>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</si>
  <si>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</si>
  <si>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</si>
  <si>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</si>
  <si>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</si>
  <si>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</si>
  <si>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</si>
  <si>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</si>
  <si>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</si>
  <si>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</si>
  <si>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</si>
  <si>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</si>
  <si>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</si>
  <si>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</si>
  <si>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</si>
  <si>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</si>
  <si>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</si>
  <si>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</si>
  <si>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</si>
  <si>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</si>
  <si>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</si>
  <si>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</si>
  <si>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</si>
  <si>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</si>
  <si>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</si>
  <si>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</si>
  <si>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</si>
  <si>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</si>
  <si>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</si>
  <si>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</si>
  <si>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</si>
  <si>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</si>
  <si>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</si>
  <si>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</si>
  <si>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</si>
  <si>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</si>
  <si>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</si>
  <si>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</si>
  <si>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</si>
  <si>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</si>
  <si>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</si>
  <si>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</si>
  <si>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</si>
  <si>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</si>
  <si>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</si>
  <si>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</si>
  <si>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</si>
  <si>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</si>
  <si>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</si>
  <si>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</si>
  <si>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</si>
  <si>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</si>
  <si>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</si>
  <si>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</si>
  <si>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</si>
  <si>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</si>
  <si>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</si>
  <si>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</si>
  <si>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</si>
  <si>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</si>
  <si>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</si>
  <si>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</si>
  <si>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</si>
  <si>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</si>
  <si>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</si>
  <si>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</si>
  <si>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</si>
  <si>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</si>
  <si>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</si>
  <si>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</si>
  <si>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</si>
  <si>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</si>
  <si>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</si>
  <si>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</si>
  <si>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</si>
  <si>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</si>
  <si>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</si>
  <si>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</si>
  <si>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</si>
  <si>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</si>
  <si>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</si>
  <si>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</si>
  <si>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</si>
  <si>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</si>
  <si>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</si>
  <si>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</si>
  <si>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</si>
  <si>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</si>
  <si>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</si>
  <si>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</si>
  <si>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</si>
  <si>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</si>
  <si>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</si>
  <si>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</si>
  <si>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</si>
  <si>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</si>
  <si>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</si>
  <si>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</si>
  <si>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</si>
  <si>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</si>
  <si>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</si>
  <si>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</si>
  <si>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</si>
  <si>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</si>
  <si>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</si>
  <si>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</si>
  <si>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</si>
  <si>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</si>
  <si>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</si>
  <si>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</si>
  <si>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</si>
  <si>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</si>
  <si>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</si>
  <si>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</si>
  <si>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</si>
  <si>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</si>
  <si>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</si>
  <si>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</si>
  <si>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</si>
  <si>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</si>
  <si>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</si>
  <si>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</si>
  <si>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</si>
  <si>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</si>
  <si>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</si>
  <si>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</si>
  <si>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</si>
  <si>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</si>
  <si>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</si>
  <si>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</si>
  <si>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</si>
  <si>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</si>
  <si>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</si>
  <si>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</si>
  <si>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</si>
  <si>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</si>
  <si>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</si>
  <si>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</si>
  <si>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</si>
  <si>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</si>
  <si>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</si>
  <si>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</si>
  <si>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</si>
  <si>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</si>
  <si>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</si>
  <si>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</si>
  <si>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</si>
  <si>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</si>
  <si>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</si>
  <si>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</si>
  <si>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</si>
  <si>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</si>
  <si>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</si>
  <si>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</si>
  <si>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</si>
  <si>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</si>
  <si>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</si>
  <si>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</si>
  <si>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</si>
  <si>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</si>
  <si>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</si>
  <si>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</si>
  <si>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</si>
  <si>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</si>
  <si>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</si>
  <si>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</si>
  <si>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</si>
  <si>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</si>
  <si>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</si>
  <si>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</si>
  <si>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</si>
  <si>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</si>
  <si>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</si>
  <si>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</si>
  <si>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</si>
  <si>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</si>
  <si>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</si>
  <si>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</si>
  <si>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</si>
  <si>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</si>
  <si>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</si>
  <si>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</si>
  <si>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</si>
  <si>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</si>
  <si>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</si>
  <si>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</si>
  <si>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</si>
  <si>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</si>
  <si>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</si>
  <si>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</si>
  <si>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</si>
  <si>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</si>
  <si>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</si>
  <si>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</si>
  <si>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</si>
  <si>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</si>
  <si>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</si>
  <si>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</si>
  <si>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</si>
  <si>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</si>
  <si>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</si>
  <si>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</si>
  <si>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</si>
  <si>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</si>
  <si>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</si>
  <si>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</si>
  <si>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</si>
  <si>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</si>
  <si>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</si>
  <si>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</si>
  <si>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</si>
  <si>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</si>
  <si>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</si>
  <si>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</si>
  <si>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</si>
  <si>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</si>
  <si>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</si>
  <si>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</si>
  <si>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</si>
  <si>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</si>
  <si>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</si>
  <si>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</si>
  <si>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</si>
  <si>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</si>
  <si>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</si>
  <si>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</si>
  <si>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</si>
  <si>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</si>
  <si>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</si>
  <si>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</si>
  <si>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</si>
  <si>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</si>
  <si>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</si>
  <si>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</si>
  <si>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</si>
  <si>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</si>
  <si>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</si>
  <si>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</si>
  <si>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</si>
  <si>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</si>
  <si>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</si>
  <si>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</si>
  <si>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</si>
  <si>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</si>
  <si>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</si>
  <si>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</si>
  <si>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</si>
  <si>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</si>
  <si>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</si>
  <si>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</si>
  <si>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</si>
  <si>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</si>
  <si>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</si>
  <si>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</si>
  <si>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</si>
  <si>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</si>
  <si>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</si>
  <si>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</si>
  <si>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</si>
  <si>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</si>
  <si>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</si>
  <si>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</si>
  <si>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</si>
  <si>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</si>
  <si>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</si>
  <si>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</si>
  <si>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</si>
  <si>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</si>
  <si>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</si>
  <si>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</si>
  <si>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</si>
  <si>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</si>
  <si>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</si>
  <si>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</si>
  <si>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</si>
  <si>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</si>
  <si>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</si>
  <si>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</si>
  <si>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</si>
  <si>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</si>
  <si>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</si>
  <si>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</si>
  <si>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</si>
  <si>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</si>
  <si>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</si>
  <si>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</si>
  <si>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</si>
  <si>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</si>
  <si>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</si>
  <si>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</si>
  <si>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</si>
  <si>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</si>
  <si>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</si>
  <si>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</si>
  <si>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</si>
  <si>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</si>
  <si>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</si>
  <si>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</si>
  <si>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</si>
  <si>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</si>
  <si>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</si>
  <si>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</si>
  <si>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</si>
  <si>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</si>
  <si>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</si>
  <si>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</si>
  <si>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</si>
  <si>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</si>
  <si>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</si>
  <si>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</si>
  <si>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</si>
  <si>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</si>
  <si>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</si>
  <si>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</si>
  <si>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</si>
  <si>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</si>
  <si>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</si>
  <si>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</si>
  <si>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</si>
  <si>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</si>
  <si>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</si>
  <si>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</si>
  <si>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</si>
  <si>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</si>
  <si>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</si>
  <si>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</si>
  <si>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</si>
  <si>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</si>
  <si>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</si>
  <si>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</si>
  <si>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</si>
  <si>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</si>
  <si>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</si>
  <si>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</si>
  <si>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</si>
  <si>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</si>
  <si>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</si>
  <si>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</si>
  <si>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</si>
  <si>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</si>
  <si>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</si>
  <si>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</si>
  <si>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</si>
  <si>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</si>
  <si>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</si>
  <si>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</si>
  <si>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</si>
  <si>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</si>
  <si>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</si>
  <si>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</si>
  <si>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</si>
  <si>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</si>
  <si>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</si>
  <si>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</si>
  <si>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</si>
  <si>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</si>
  <si>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</si>
  <si>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</si>
  <si>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</si>
  <si>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</si>
  <si>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</si>
  <si>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</si>
  <si>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</si>
  <si>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</si>
  <si>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</si>
  <si>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</si>
  <si>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</si>
  <si>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</si>
  <si>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</si>
  <si>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</si>
  <si>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</si>
  <si>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</si>
  <si>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</si>
  <si>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</si>
  <si>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</si>
  <si>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</si>
  <si>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</si>
  <si>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</si>
  <si>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</si>
  <si>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</si>
  <si>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</si>
  <si>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</si>
  <si>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</si>
  <si>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</si>
  <si>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</si>
  <si>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</si>
  <si>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</si>
  <si>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</si>
  <si>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</si>
  <si>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</si>
  <si>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</si>
  <si>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</si>
  <si>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</si>
  <si>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</si>
  <si>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</si>
  <si>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</si>
  <si>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</si>
  <si>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</si>
  <si>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</si>
  <si>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</si>
  <si>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</si>
  <si>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</si>
  <si>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</si>
  <si>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</si>
  <si>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</si>
  <si>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</si>
  <si>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</si>
  <si>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</si>
  <si>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</si>
  <si>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</si>
  <si>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</si>
  <si>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</si>
  <si>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</si>
  <si>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</si>
  <si>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</si>
  <si>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</si>
  <si>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</si>
  <si>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</si>
  <si>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</si>
  <si>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</si>
  <si>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</si>
  <si>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</si>
  <si>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</si>
  <si>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</si>
  <si>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</si>
  <si>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</si>
  <si>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</si>
  <si>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</si>
  <si>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</si>
  <si>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</si>
  <si>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</si>
  <si>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</si>
  <si>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</si>
  <si>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</si>
  <si>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</si>
  <si>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</si>
  <si>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</si>
  <si>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</si>
  <si>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</si>
  <si>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</si>
  <si>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</si>
  <si>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</si>
  <si>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</si>
  <si>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</si>
  <si>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</si>
  <si>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</si>
  <si>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</si>
  <si>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</si>
  <si>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</si>
  <si>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</si>
  <si>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</si>
  <si>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</si>
  <si>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</si>
  <si>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</si>
  <si>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</si>
  <si>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</si>
  <si>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</si>
  <si>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</si>
  <si>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</si>
  <si>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</si>
  <si>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</si>
  <si>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</si>
  <si>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</si>
  <si>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</si>
  <si>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</si>
  <si>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</si>
  <si>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</si>
  <si>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</si>
  <si>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</si>
  <si>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</si>
  <si>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</si>
  <si>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</si>
  <si>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</si>
  <si>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</si>
  <si>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</si>
  <si>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</si>
  <si>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</si>
  <si>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</si>
  <si>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</si>
  <si>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</si>
  <si>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</si>
  <si>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</si>
  <si>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</si>
  <si>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</si>
  <si>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</si>
  <si>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</si>
  <si>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</si>
  <si>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</si>
  <si>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</si>
  <si>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</si>
  <si>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</si>
  <si>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</si>
  <si>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</si>
  <si>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</si>
  <si>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</si>
  <si>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</si>
  <si>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</si>
  <si>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</si>
  <si>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</si>
  <si>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</si>
  <si>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</si>
  <si>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</si>
  <si>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</si>
  <si>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</si>
  <si>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</si>
  <si>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</si>
  <si>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</si>
  <si>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</si>
  <si>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</si>
  <si>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</si>
  <si>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</si>
  <si>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</si>
  <si>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</si>
  <si>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</si>
  <si>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</si>
  <si>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</si>
  <si>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</si>
  <si>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</si>
  <si>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</si>
  <si>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</si>
  <si>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</si>
  <si>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</si>
  <si>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</si>
  <si>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</si>
  <si>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</si>
  <si>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</si>
  <si>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</si>
  <si>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</si>
  <si>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</si>
  <si>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</si>
  <si>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</si>
  <si>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</si>
  <si>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</si>
  <si>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</si>
  <si>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</si>
  <si>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</si>
  <si>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</si>
  <si>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</si>
  <si>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</si>
  <si>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</si>
  <si>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</si>
  <si>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</si>
  <si>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</si>
  <si>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</si>
  <si>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</si>
  <si>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</si>
  <si>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</si>
  <si>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</si>
  <si>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</si>
  <si>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</si>
  <si>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</si>
  <si>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</si>
  <si>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</si>
  <si>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</si>
  <si>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</si>
  <si>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</si>
  <si>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</si>
  <si>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</si>
  <si>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</si>
  <si>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</si>
  <si>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</si>
  <si>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</si>
  <si>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</si>
  <si>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</si>
  <si>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</si>
  <si>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</si>
  <si>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</si>
  <si>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</si>
  <si>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</si>
  <si>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</si>
  <si>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</si>
  <si>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</si>
  <si>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</si>
  <si>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</si>
  <si>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</si>
  <si>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</si>
  <si>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</si>
  <si>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</si>
  <si>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</si>
  <si>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</si>
  <si>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</si>
  <si>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</si>
  <si>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</si>
  <si>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</si>
  <si>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</si>
  <si>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</si>
  <si>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</si>
  <si>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</si>
  <si>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</si>
  <si>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</si>
  <si>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</si>
  <si>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</si>
  <si>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</si>
  <si>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</si>
  <si>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</si>
  <si>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</si>
  <si>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</si>
  <si>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</si>
  <si>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</si>
  <si>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</si>
  <si>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</si>
  <si>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</si>
  <si>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</si>
  <si>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</si>
  <si>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</si>
  <si>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</si>
  <si>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</si>
  <si>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</si>
  <si>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</si>
  <si>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</si>
  <si>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</si>
  <si>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</si>
  <si>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</si>
  <si>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</si>
  <si>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</si>
  <si>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</si>
  <si>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</si>
  <si>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</si>
  <si>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</si>
  <si>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</si>
  <si>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</si>
  <si>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</si>
  <si>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</si>
  <si>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</si>
  <si>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</si>
  <si>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</si>
  <si>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</si>
  <si>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</si>
  <si>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</si>
  <si>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</si>
  <si>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</si>
  <si>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</si>
  <si>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</si>
  <si>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</si>
  <si>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</si>
  <si>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</si>
  <si>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</si>
  <si>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</si>
  <si>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</si>
  <si>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</si>
  <si>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</si>
  <si>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</si>
  <si>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</si>
  <si>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</si>
  <si>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</si>
  <si>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</si>
  <si>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</si>
  <si>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</si>
  <si>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</si>
  <si>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</si>
  <si>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</si>
  <si>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</si>
  <si>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</si>
  <si>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</si>
  <si>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</si>
  <si>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</si>
  <si>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</si>
  <si>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</si>
  <si>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</si>
  <si>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</si>
  <si>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</si>
  <si>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</si>
  <si>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</si>
  <si>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</si>
  <si>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</si>
  <si>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</si>
  <si>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</si>
  <si>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</si>
  <si>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</si>
  <si>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</si>
  <si>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</si>
  <si>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</si>
  <si>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</si>
  <si>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</si>
  <si>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</si>
  <si>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</si>
  <si>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</si>
  <si>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</si>
  <si>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</si>
  <si>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</si>
  <si>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</si>
  <si>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</si>
  <si>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</si>
  <si>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</si>
  <si>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</si>
  <si>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</si>
  <si>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</si>
  <si>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</si>
  <si>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</si>
  <si>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</si>
  <si>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</si>
  <si>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</si>
  <si>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</si>
  <si>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</si>
  <si>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</si>
  <si>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</si>
  <si>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</si>
  <si>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</si>
  <si>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</si>
  <si>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</si>
  <si>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</si>
  <si>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</si>
  <si>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</si>
  <si>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</si>
  <si>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</si>
  <si>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</si>
  <si>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</si>
  <si>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</si>
  <si>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</si>
  <si>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</si>
  <si>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</si>
  <si>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</si>
  <si>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</si>
  <si>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</si>
  <si>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</si>
  <si>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</si>
  <si>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</si>
  <si>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</si>
  <si>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</si>
  <si>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</si>
  <si>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</si>
  <si>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</si>
  <si>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</si>
  <si>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</si>
  <si>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</si>
  <si>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</si>
  <si>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</si>
  <si>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</si>
  <si>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</si>
  <si>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</si>
  <si>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</si>
  <si>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</si>
  <si>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</si>
  <si>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</si>
  <si>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</si>
  <si>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</si>
  <si>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</si>
  <si>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</si>
  <si>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</si>
  <si>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</si>
  <si>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</si>
  <si>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</si>
  <si>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</si>
  <si>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</si>
  <si>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</si>
  <si>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</si>
  <si>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</si>
  <si>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</si>
  <si>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</si>
  <si>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</si>
  <si>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</si>
  <si>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</si>
  <si>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</si>
  <si>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</si>
  <si>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</si>
  <si>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</si>
  <si>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</si>
  <si>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</si>
  <si>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</si>
  <si>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</si>
  <si>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</si>
  <si>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</si>
  <si>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</si>
  <si>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</si>
  <si>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</si>
  <si>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</si>
  <si>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</si>
  <si>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</si>
  <si>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</si>
  <si>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</si>
  <si>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</si>
  <si>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</si>
  <si>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</si>
  <si>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</si>
  <si>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</si>
  <si>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</si>
  <si>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</si>
  <si>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</si>
  <si>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</si>
  <si>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</si>
  <si>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</si>
  <si>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</si>
  <si>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</si>
  <si>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</si>
  <si>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</si>
  <si>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</si>
  <si>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</si>
  <si>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</si>
  <si>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</si>
  <si>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</si>
  <si>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</si>
  <si>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</si>
  <si>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</si>
  <si>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</si>
  <si>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</si>
  <si>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</si>
  <si>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</si>
  <si>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</si>
  <si>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</si>
  <si>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</si>
  <si>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</si>
  <si>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</si>
  <si>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</si>
  <si>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</si>
  <si>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</si>
  <si>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</si>
  <si>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</si>
  <si>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</si>
  <si>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</si>
  <si>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</si>
  <si>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</si>
  <si>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</si>
  <si>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</si>
  <si>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</si>
  <si>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</si>
  <si>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</si>
  <si>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</si>
  <si>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</si>
  <si>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</si>
  <si>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</si>
  <si>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</si>
  <si>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</si>
  <si>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</si>
  <si>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</si>
  <si>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</si>
  <si>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</si>
  <si>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</si>
  <si>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</si>
  <si>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</si>
  <si>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</si>
  <si>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</si>
  <si>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</si>
  <si>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</si>
  <si>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</si>
  <si>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</si>
  <si>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</si>
  <si>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</si>
  <si>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</si>
  <si>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</si>
  <si>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</si>
  <si>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</si>
  <si>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</si>
  <si>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</si>
  <si>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</si>
  <si>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</si>
  <si>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</si>
  <si>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</si>
  <si>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</si>
  <si>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</si>
  <si>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</si>
  <si>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</si>
  <si>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</si>
  <si>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</si>
  <si>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</si>
  <si>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</si>
  <si>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</si>
  <si>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</si>
  <si>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</si>
  <si>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</si>
  <si>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</si>
  <si>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</si>
  <si>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</si>
  <si>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</si>
  <si>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</si>
  <si>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</si>
  <si>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</si>
  <si>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</si>
  <si>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</si>
  <si>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</si>
  <si>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</si>
  <si>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</si>
  <si>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</si>
  <si>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</si>
  <si>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</si>
  <si>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</si>
  <si>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</si>
  <si>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</si>
  <si>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</si>
  <si>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</si>
  <si>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</si>
  <si>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</si>
  <si>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</si>
  <si>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</si>
  <si>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</si>
  <si>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</si>
  <si>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</si>
  <si>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</si>
  <si>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</si>
  <si>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</si>
  <si>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</si>
  <si>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</si>
  <si>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</si>
  <si>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</si>
  <si>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</si>
  <si>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</si>
  <si>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</si>
  <si>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</si>
  <si>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</si>
  <si>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</si>
  <si>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</si>
  <si>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</si>
  <si>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</si>
  <si>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</si>
  <si>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</si>
  <si>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</si>
  <si>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</si>
  <si>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</si>
  <si>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</si>
  <si>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</si>
  <si>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</si>
  <si>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</si>
  <si>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</si>
  <si>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</si>
  <si>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</si>
  <si>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</si>
  <si>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</si>
  <si>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</si>
  <si>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</si>
  <si>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</si>
  <si>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</si>
  <si>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</si>
  <si>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</si>
  <si>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</si>
  <si>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</si>
  <si>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</si>
  <si>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</si>
  <si>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</si>
  <si>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</si>
  <si>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</si>
  <si>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</si>
  <si>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</si>
  <si>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</si>
  <si>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</si>
  <si>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</si>
  <si>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</si>
  <si>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</si>
  <si>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</si>
  <si>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</si>
  <si>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</si>
  <si>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</si>
  <si>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</si>
  <si>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</si>
  <si>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</si>
  <si>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</si>
  <si>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</si>
  <si>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</si>
  <si>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</si>
  <si>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</si>
  <si>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</si>
  <si>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</si>
  <si>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</si>
  <si>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</si>
  <si>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</si>
  <si>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</si>
  <si>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</si>
  <si>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</si>
  <si>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</si>
  <si>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</si>
  <si>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</si>
  <si>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</si>
  <si>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</si>
  <si>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</si>
  <si>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</si>
  <si>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</si>
  <si>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</si>
  <si>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</si>
  <si>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</si>
  <si>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</si>
  <si>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</si>
  <si>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</si>
  <si>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</si>
  <si>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</si>
  <si>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</si>
  <si>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</si>
  <si>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</si>
  <si>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</si>
  <si>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</si>
  <si>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</si>
  <si>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</si>
  <si>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</si>
  <si>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</si>
  <si>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</si>
  <si>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</si>
  <si>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</si>
  <si>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</si>
  <si>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</si>
  <si>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</si>
  <si>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</si>
  <si>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</si>
  <si>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</si>
  <si>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</si>
  <si>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</si>
  <si>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</si>
  <si>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</si>
  <si>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</si>
  <si>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</si>
  <si>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</si>
  <si>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</si>
  <si>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</si>
  <si>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</si>
  <si>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</si>
  <si>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</si>
  <si>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</si>
  <si>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</si>
  <si>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</si>
  <si>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</si>
  <si>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</si>
  <si>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</si>
  <si>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</si>
  <si>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</si>
  <si>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</si>
  <si>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</si>
  <si>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</si>
  <si>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</si>
  <si>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</si>
  <si>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</si>
  <si>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</si>
  <si>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</si>
  <si>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</si>
  <si>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</si>
  <si>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</si>
  <si>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</si>
  <si>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</si>
  <si>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</si>
  <si>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</si>
  <si>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</si>
  <si>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</si>
  <si>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</si>
  <si>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</si>
  <si>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</si>
  <si>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</si>
  <si>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</si>
  <si>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</si>
  <si>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</si>
  <si>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</si>
  <si>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</si>
  <si>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</si>
  <si>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</si>
  <si>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</si>
  <si>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</si>
  <si>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</si>
  <si>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</si>
  <si>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</si>
  <si>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</si>
  <si>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</si>
  <si>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</si>
  <si>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</si>
  <si>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</si>
  <si>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</si>
  <si>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</si>
  <si>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</si>
  <si>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</si>
  <si>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</si>
  <si>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</si>
  <si>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</si>
  <si>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</si>
  <si>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</si>
  <si>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</si>
  <si>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</si>
  <si>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</si>
  <si>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</si>
  <si>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</si>
  <si>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</si>
  <si>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</si>
  <si>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</si>
  <si>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</si>
  <si>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</si>
  <si>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</si>
  <si>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</si>
  <si>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</si>
  <si>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</si>
  <si>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</si>
  <si>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</si>
  <si>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</si>
  <si>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</si>
  <si>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</si>
  <si>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</si>
  <si>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</si>
  <si>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</si>
  <si>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</si>
  <si>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</si>
  <si>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</si>
  <si>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</si>
  <si>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</si>
  <si>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</si>
  <si>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</si>
  <si>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</si>
  <si>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</si>
  <si>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</si>
  <si>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</si>
  <si>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</si>
  <si>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</si>
  <si>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</si>
  <si>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</si>
  <si>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</si>
  <si>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</si>
  <si>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</si>
  <si>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</si>
  <si>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</si>
  <si>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</si>
  <si>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</si>
  <si>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</si>
  <si>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</si>
  <si>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</si>
  <si>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</si>
  <si>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</si>
  <si>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</si>
  <si>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</si>
  <si>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</si>
  <si>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</si>
  <si>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</si>
  <si>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</si>
  <si>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</si>
  <si>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</si>
  <si>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</si>
  <si>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</si>
  <si>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</si>
  <si>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</si>
  <si>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</si>
  <si>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</si>
  <si>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</si>
  <si>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</si>
  <si>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</si>
  <si>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</si>
  <si>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</si>
  <si>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</si>
  <si>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</si>
  <si>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</si>
  <si>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</si>
  <si>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</si>
  <si>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</si>
  <si>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</si>
  <si>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</si>
  <si>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</si>
  <si>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</si>
  <si>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</si>
  <si>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</si>
  <si>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</si>
  <si>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</si>
  <si>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</si>
  <si>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</si>
  <si>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</si>
  <si>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</si>
  <si>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</si>
  <si>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</si>
  <si>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</si>
  <si>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</si>
  <si>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</si>
  <si>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</si>
  <si>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</si>
  <si>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</si>
  <si>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</si>
  <si>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</si>
  <si>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</si>
  <si>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</si>
  <si>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</si>
  <si>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</si>
  <si>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</si>
  <si>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</si>
  <si>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</si>
  <si>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</si>
  <si>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</si>
  <si>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</si>
  <si>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</si>
  <si>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</si>
  <si>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</si>
  <si>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</si>
  <si>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</si>
  <si>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</si>
  <si>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</si>
  <si>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</si>
  <si>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</si>
  <si>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</si>
  <si>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</si>
  <si>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</si>
  <si>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</si>
  <si>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</si>
  <si>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</si>
  <si>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</si>
  <si>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</si>
  <si>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</si>
  <si>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</si>
  <si>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</si>
  <si>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</si>
  <si>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</si>
  <si>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</si>
  <si>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</si>
  <si>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</si>
  <si>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</si>
  <si>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</si>
  <si>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</si>
  <si>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</si>
  <si>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</si>
  <si>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</si>
  <si>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</si>
  <si>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</si>
  <si>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</si>
  <si>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</si>
  <si>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</si>
  <si>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</si>
  <si>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</si>
  <si>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</si>
  <si>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</si>
  <si>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</si>
  <si>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</si>
  <si>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</si>
  <si>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</si>
  <si>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</si>
  <si>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</si>
  <si>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</si>
  <si>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</si>
  <si>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</si>
  <si>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</si>
  <si>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</si>
  <si>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</si>
  <si>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</si>
  <si>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</si>
  <si>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</si>
  <si>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</si>
  <si>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</si>
  <si>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</si>
  <si>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</si>
  <si>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</si>
  <si>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</si>
  <si>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</si>
  <si>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</si>
  <si>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</si>
  <si>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</si>
  <si>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</si>
  <si>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</si>
  <si>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</si>
  <si>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</si>
  <si>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</si>
  <si>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</si>
  <si>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</si>
  <si>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</si>
  <si>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</si>
  <si>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</si>
  <si>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</si>
  <si>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</si>
  <si>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</si>
  <si>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</si>
  <si>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</si>
  <si>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</si>
  <si>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</si>
  <si>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</si>
  <si>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</si>
  <si>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</si>
  <si>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</si>
  <si>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</si>
  <si>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</si>
  <si>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</si>
  <si>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</si>
  <si>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</si>
  <si>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</si>
  <si>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</si>
  <si>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</si>
  <si>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</si>
  <si>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</si>
  <si>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</si>
  <si>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</si>
  <si>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</si>
  <si>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</si>
  <si>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</si>
  <si>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</si>
  <si>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</si>
  <si>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</si>
  <si>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</si>
  <si>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</si>
  <si>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</si>
  <si>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</si>
  <si>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</si>
  <si>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</si>
  <si>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</si>
  <si>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</si>
  <si>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</si>
  <si>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</si>
  <si>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</si>
  <si>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</si>
  <si>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</si>
  <si>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</si>
  <si>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</si>
  <si>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</si>
  <si>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</si>
  <si>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</si>
  <si>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</si>
  <si>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</si>
  <si>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</si>
  <si>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</si>
  <si>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</si>
  <si>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</si>
  <si>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</si>
  <si>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</si>
  <si>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</si>
  <si>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</si>
  <si>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</si>
  <si>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</si>
  <si>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</si>
  <si>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</si>
  <si>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</si>
  <si>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</si>
  <si>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</si>
  <si>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</si>
  <si>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</si>
  <si>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</si>
  <si>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</si>
  <si>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</si>
  <si>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</si>
  <si>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</si>
  <si>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</si>
  <si>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</si>
  <si>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</si>
  <si>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</si>
  <si>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</si>
  <si>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</si>
  <si>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</si>
  <si>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</si>
  <si>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</si>
  <si>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</si>
  <si>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</si>
  <si>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</si>
  <si>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</si>
  <si>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</si>
  <si>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</si>
  <si>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</si>
  <si>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</si>
  <si>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</si>
  <si>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</si>
  <si>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</si>
  <si>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</si>
  <si>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</si>
  <si>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</si>
  <si>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</si>
  <si>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</si>
  <si>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</si>
  <si>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</si>
  <si>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</si>
  <si>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</si>
  <si>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</si>
  <si>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</si>
  <si>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</si>
  <si>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</si>
  <si>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</si>
  <si>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</si>
  <si>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</si>
  <si>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</si>
  <si>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</si>
  <si>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</si>
  <si>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</si>
  <si>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</si>
  <si>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</si>
  <si>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</si>
  <si>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</si>
  <si>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</si>
  <si>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</si>
  <si>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</si>
  <si>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</si>
  <si>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</si>
  <si>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</si>
  <si>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</si>
  <si>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</si>
  <si>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</si>
  <si>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</si>
  <si>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</si>
  <si>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</si>
  <si>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</si>
  <si>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</si>
  <si>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</si>
  <si>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</si>
  <si>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</si>
  <si>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</si>
  <si>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</si>
  <si>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</si>
  <si>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</si>
  <si>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</si>
  <si>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</si>
  <si>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</si>
  <si>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</si>
  <si>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</si>
  <si>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</si>
  <si>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</si>
  <si>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</si>
  <si>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</si>
  <si>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</si>
  <si>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</si>
  <si>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</si>
  <si>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</si>
  <si>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</si>
  <si>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</si>
  <si>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</si>
  <si>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</si>
  <si>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</si>
  <si>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</si>
  <si>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</si>
  <si>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</si>
  <si>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</si>
  <si>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</si>
  <si>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</si>
  <si>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</si>
  <si>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</si>
  <si>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</si>
  <si>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</si>
  <si>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</si>
  <si>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</si>
  <si>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</si>
  <si>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</si>
  <si>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</si>
  <si>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</si>
  <si>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</si>
  <si>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</si>
  <si>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</si>
  <si>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</si>
  <si>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</si>
  <si>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</si>
  <si>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</si>
  <si>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</si>
  <si>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</si>
  <si>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</si>
  <si>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</si>
  <si>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</si>
  <si>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</si>
  <si>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</si>
  <si>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</si>
  <si>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</si>
  <si>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</si>
  <si>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</si>
  <si>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</si>
  <si>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</si>
  <si>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</si>
  <si>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</si>
  <si>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</si>
  <si>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</si>
  <si>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</si>
  <si>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</si>
  <si>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</si>
  <si>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</si>
  <si>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</si>
  <si>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</si>
  <si>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</si>
  <si>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</si>
  <si>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</si>
  <si>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</si>
  <si>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</si>
  <si>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</si>
  <si>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</si>
  <si>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</si>
  <si>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</si>
  <si>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</si>
  <si>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</si>
  <si>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</si>
  <si>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</si>
  <si>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</si>
  <si>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</si>
  <si>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</si>
  <si>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</si>
  <si>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</si>
  <si>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</si>
  <si>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</si>
  <si>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</si>
  <si>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</si>
  <si>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</si>
  <si>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</si>
  <si>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</si>
  <si>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</si>
  <si>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</si>
  <si>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</si>
  <si>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</si>
  <si>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</si>
  <si>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</si>
  <si>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</si>
  <si>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</si>
  <si>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</si>
  <si>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</si>
  <si>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</si>
  <si>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</si>
  <si>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</si>
  <si>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</si>
  <si>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</si>
  <si>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</si>
  <si>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</si>
  <si>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</si>
  <si>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</si>
  <si>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</si>
  <si>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</si>
  <si>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</si>
  <si>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</si>
  <si>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</si>
  <si>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</si>
  <si>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</si>
  <si>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</si>
  <si>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</si>
  <si>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</si>
  <si>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</si>
  <si>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</si>
  <si>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</si>
  <si>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</si>
  <si>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</si>
  <si>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</si>
  <si>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</si>
  <si>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</si>
  <si>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</si>
  <si>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</si>
  <si>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</si>
  <si>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</si>
  <si>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</si>
  <si>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</si>
  <si>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</si>
  <si>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</si>
  <si>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</si>
  <si>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</si>
  <si>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</si>
  <si>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</si>
  <si>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</si>
  <si>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</si>
  <si>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</si>
  <si>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</si>
  <si>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</si>
  <si>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</si>
  <si>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</si>
  <si>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</si>
  <si>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</si>
  <si>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</si>
  <si>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</si>
  <si>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</si>
  <si>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</si>
  <si>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</si>
  <si>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</si>
  <si>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</si>
  <si>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</si>
  <si>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</si>
  <si>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</si>
  <si>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</si>
  <si>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</si>
  <si>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</si>
  <si>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</si>
  <si>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</si>
  <si>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</si>
  <si>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</si>
  <si>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</si>
  <si>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</si>
  <si>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</si>
  <si>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</si>
  <si>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</si>
  <si>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</si>
  <si>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</si>
  <si>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</si>
  <si>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</si>
  <si>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</si>
  <si>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</si>
  <si>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</si>
  <si>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</si>
  <si>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</si>
  <si>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</si>
  <si>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</si>
  <si>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</si>
  <si>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</si>
  <si>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</si>
  <si>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</si>
  <si>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</si>
  <si>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</si>
  <si>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</si>
  <si>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</si>
  <si>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</si>
  <si>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</si>
  <si>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</si>
  <si>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</si>
  <si>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</si>
  <si>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</si>
  <si>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</si>
  <si>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</si>
  <si>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</si>
  <si>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</si>
  <si>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</si>
  <si>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</si>
  <si>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</si>
  <si>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</si>
  <si>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</si>
  <si>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</si>
  <si>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</si>
  <si>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</si>
  <si>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</si>
  <si>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</si>
  <si>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</si>
  <si>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</si>
  <si>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</si>
  <si>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</si>
  <si>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</si>
  <si>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</si>
  <si>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</si>
  <si>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</si>
  <si>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</si>
  <si>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</si>
  <si>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</si>
  <si>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</si>
  <si>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</si>
  <si>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</si>
  <si>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</si>
  <si>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</si>
  <si>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</si>
  <si>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</si>
  <si>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</si>
  <si>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</si>
  <si>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</si>
  <si>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</si>
  <si>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</si>
  <si>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</si>
  <si>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</si>
  <si>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</si>
  <si>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</si>
  <si>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</si>
  <si>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</si>
  <si>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</si>
  <si>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</si>
  <si>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</si>
  <si>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</si>
  <si>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</si>
  <si>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</si>
  <si>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</si>
  <si>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</si>
  <si>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</si>
  <si>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</si>
  <si>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</si>
  <si>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</si>
  <si>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</si>
  <si>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</si>
  <si>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</si>
  <si>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</si>
  <si>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</si>
  <si>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</si>
  <si>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</si>
  <si>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</si>
  <si>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</si>
  <si>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</si>
  <si>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</si>
  <si>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</si>
  <si>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</si>
  <si>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</si>
  <si>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</si>
  <si>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</si>
  <si>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</si>
  <si>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</si>
  <si>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</si>
  <si>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</si>
  <si>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</si>
  <si>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</si>
  <si>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</si>
  <si>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</si>
  <si>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</si>
  <si>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</si>
  <si>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</si>
  <si>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</si>
  <si>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</si>
  <si>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</si>
  <si>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</si>
  <si>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</si>
  <si>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</si>
  <si>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</si>
  <si>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</si>
  <si>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</si>
  <si>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</si>
  <si>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</si>
  <si>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</si>
  <si>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</si>
  <si>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</si>
  <si>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</si>
  <si>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</si>
  <si>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</si>
  <si>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</si>
  <si>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</si>
  <si>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</si>
  <si>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</si>
  <si>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</si>
  <si>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</si>
  <si>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</si>
  <si>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</si>
  <si>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</si>
  <si>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</si>
  <si>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</si>
  <si>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</si>
  <si>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</si>
  <si>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</si>
  <si>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</si>
  <si>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</si>
  <si>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</si>
  <si>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</si>
  <si>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</si>
  <si>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</si>
  <si>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</si>
  <si>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</si>
  <si>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</si>
  <si>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</si>
  <si>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</si>
  <si>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</si>
  <si>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</si>
  <si>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</si>
  <si>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</si>
  <si>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</si>
  <si>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</si>
  <si>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</si>
  <si>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</si>
  <si>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</si>
  <si>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</si>
  <si>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</si>
  <si>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</si>
  <si>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</si>
  <si>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</si>
  <si>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</si>
  <si>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</si>
  <si>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</si>
  <si>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</si>
  <si>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</si>
  <si>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</si>
  <si>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</si>
  <si>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</si>
  <si>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</si>
  <si>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</si>
  <si>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</si>
  <si>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</si>
  <si>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</si>
  <si>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</si>
  <si>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</si>
  <si>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</si>
  <si>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</si>
  <si>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</si>
  <si>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</si>
  <si>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</si>
  <si>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</si>
  <si>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</si>
  <si>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</si>
  <si>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</si>
  <si>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</si>
  <si>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</si>
  <si>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</si>
  <si>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</si>
  <si>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</si>
  <si>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</si>
  <si>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</si>
  <si>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</si>
  <si>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</si>
  <si>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</si>
  <si>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</si>
  <si>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</si>
  <si>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</si>
  <si>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</si>
  <si>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</si>
  <si>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</si>
  <si>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</si>
  <si>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</si>
  <si>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</si>
  <si>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</si>
  <si>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</si>
  <si>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</si>
  <si>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</si>
  <si>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</si>
  <si>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</si>
  <si>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</si>
  <si>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</si>
  <si>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</si>
  <si>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</si>
  <si>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</si>
  <si>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</si>
  <si>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</si>
  <si>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</si>
  <si>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</si>
  <si>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</si>
  <si>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</si>
  <si>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</si>
  <si>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</si>
  <si>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</si>
  <si>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</si>
  <si>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</si>
  <si>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</si>
  <si>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</si>
  <si>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</si>
  <si>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</si>
  <si>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</si>
  <si>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</si>
  <si>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</si>
  <si>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</si>
  <si>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</si>
  <si>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</si>
  <si>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</si>
  <si>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</si>
  <si>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</si>
  <si>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</si>
  <si>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</si>
  <si>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</si>
  <si>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</si>
  <si>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</si>
  <si>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</si>
  <si>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</si>
  <si>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</si>
  <si>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</si>
  <si>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</si>
  <si>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</si>
  <si>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</si>
  <si>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</si>
  <si>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</si>
  <si>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</si>
  <si>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</si>
  <si>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</si>
  <si>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</si>
  <si>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</si>
  <si>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</si>
  <si>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</si>
  <si>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</si>
  <si>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</si>
  <si>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</si>
  <si>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</si>
  <si>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</si>
  <si>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</si>
  <si>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</si>
  <si>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</si>
  <si>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</si>
  <si>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</si>
  <si>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</si>
  <si>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</si>
  <si>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</si>
  <si>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</si>
  <si>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</si>
  <si>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</si>
  <si>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</si>
  <si>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</si>
  <si>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</si>
  <si>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</si>
  <si>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</si>
  <si>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</si>
  <si>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</si>
  <si>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</si>
  <si>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</si>
  <si>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</si>
  <si>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</si>
  <si>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</si>
  <si>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</si>
  <si>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</si>
  <si>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</si>
  <si>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</si>
  <si>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</si>
  <si>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</si>
  <si>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</si>
  <si>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</si>
  <si>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</si>
  <si>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</si>
  <si>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</si>
  <si>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</si>
  <si>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</si>
  <si>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</si>
  <si>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</si>
  <si>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</si>
  <si>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</si>
  <si>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</si>
  <si>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</si>
  <si>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</si>
  <si>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</si>
  <si>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</si>
  <si>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</si>
  <si>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</si>
  <si>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</si>
  <si>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</si>
  <si>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</si>
  <si>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</si>
  <si>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</si>
  <si>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</si>
  <si>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</si>
  <si>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</si>
  <si>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</si>
  <si>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</si>
  <si>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</si>
  <si>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</si>
  <si>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</si>
  <si>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</si>
  <si>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</si>
  <si>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</si>
  <si>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</si>
  <si>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</si>
  <si>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</si>
  <si>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</si>
  <si>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</si>
  <si>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</si>
  <si>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</si>
  <si>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</si>
  <si>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</si>
  <si>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</si>
  <si>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</si>
  <si>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</si>
  <si>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</si>
  <si>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</si>
  <si>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</si>
  <si>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</si>
  <si>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</si>
  <si>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</si>
  <si>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</si>
  <si>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</si>
  <si>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</si>
  <si>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</si>
  <si>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</si>
  <si>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</si>
  <si>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</si>
  <si>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</si>
  <si>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</si>
  <si>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</si>
  <si>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</si>
  <si>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</si>
  <si>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</si>
  <si>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</si>
  <si>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</si>
  <si>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</si>
  <si>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</si>
  <si>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</si>
  <si>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</si>
  <si>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</si>
  <si>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</si>
  <si>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</si>
  <si>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</si>
  <si>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</si>
  <si>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</si>
  <si>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</si>
  <si>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</si>
  <si>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</si>
  <si>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</si>
  <si>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</si>
  <si>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</si>
  <si>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</si>
  <si>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</si>
  <si>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</si>
  <si>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</si>
  <si>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</si>
  <si>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</si>
  <si>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</si>
  <si>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</si>
  <si>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</si>
  <si>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</si>
  <si>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</si>
  <si>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</si>
  <si>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</si>
  <si>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</si>
  <si>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</si>
  <si>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</si>
  <si>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</si>
  <si>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</si>
  <si>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</si>
  <si>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</si>
  <si>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</si>
  <si>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</si>
  <si>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</si>
  <si>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</si>
  <si>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</si>
  <si>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</si>
  <si>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</si>
  <si>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</si>
  <si>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</si>
  <si>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</si>
  <si>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</si>
  <si>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</si>
  <si>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</si>
  <si>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</si>
  <si>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</si>
  <si>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</si>
  <si>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</si>
  <si>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</si>
  <si>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</si>
  <si>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</si>
  <si>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</si>
  <si>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</si>
  <si>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</si>
  <si>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</si>
  <si>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</si>
  <si>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</si>
  <si>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</si>
  <si>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</si>
  <si>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</si>
  <si>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</si>
  <si>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</si>
  <si>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</si>
  <si>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</si>
  <si>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</si>
  <si>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</si>
  <si>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</si>
  <si>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</si>
  <si>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</si>
  <si>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</si>
  <si>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</si>
  <si>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</si>
  <si>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</si>
  <si>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</si>
  <si>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</si>
  <si>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</si>
  <si>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</si>
  <si>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</si>
  <si>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</si>
  <si>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</si>
  <si>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</si>
  <si>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</si>
  <si>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</si>
  <si>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</si>
  <si>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</si>
  <si>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</si>
  <si>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</si>
  <si>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</si>
  <si>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</si>
  <si>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</si>
  <si>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</si>
  <si>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</si>
  <si>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</si>
  <si>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</si>
  <si>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</si>
  <si>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</si>
  <si>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</si>
  <si>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</si>
  <si>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</si>
  <si>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</si>
  <si>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</si>
  <si>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</si>
  <si>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</si>
  <si>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</si>
  <si>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</si>
  <si>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</si>
  <si>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</si>
  <si>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</si>
  <si>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</si>
  <si>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</si>
  <si>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</si>
  <si>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</si>
  <si>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</si>
  <si>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</si>
  <si>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</si>
  <si>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</si>
  <si>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</si>
  <si>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</si>
  <si>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</si>
  <si>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</si>
  <si>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</si>
  <si>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</si>
  <si>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</si>
  <si>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</si>
  <si>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</si>
  <si>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</si>
  <si>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</si>
  <si>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</si>
  <si>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</si>
  <si>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</si>
  <si>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</si>
  <si>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</si>
  <si>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</si>
  <si>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</si>
  <si>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</si>
  <si>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</si>
  <si>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</si>
  <si>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</si>
  <si>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</si>
  <si>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</si>
  <si>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</si>
  <si>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</si>
  <si>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</si>
  <si>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</si>
  <si>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</si>
  <si>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</si>
  <si>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</si>
  <si>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</si>
  <si>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</si>
  <si>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</si>
  <si>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</si>
  <si>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</si>
  <si>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</si>
  <si>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</si>
  <si>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</si>
  <si>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</si>
  <si>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</si>
  <si>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</si>
  <si>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</si>
  <si>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</si>
  <si>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</si>
  <si>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</si>
  <si>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</si>
  <si>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</si>
  <si>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</si>
  <si>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</si>
  <si>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</si>
  <si>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</si>
  <si>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</si>
  <si>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</si>
  <si>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</si>
  <si>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</si>
  <si>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</si>
  <si>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</si>
  <si>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</si>
  <si>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</si>
  <si>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</si>
  <si>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</si>
  <si>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</si>
  <si>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</si>
  <si>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</si>
  <si>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</si>
  <si>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</si>
  <si>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</si>
  <si>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</si>
  <si>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</si>
  <si>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</si>
  <si>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</si>
  <si>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</si>
  <si>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</si>
  <si>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</si>
  <si>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</si>
  <si>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</si>
  <si>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</si>
  <si>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</si>
  <si>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</si>
  <si>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</si>
  <si>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</si>
  <si>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</si>
  <si>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</si>
  <si>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</si>
  <si>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</si>
  <si>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</si>
  <si>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</si>
  <si>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</si>
  <si>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</si>
  <si>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</si>
  <si>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</si>
  <si>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</si>
  <si>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</si>
  <si>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</si>
  <si>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</si>
  <si>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</si>
  <si>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</si>
  <si>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</si>
  <si>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</si>
  <si>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</si>
  <si>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</si>
  <si>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</si>
  <si>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</si>
  <si>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</si>
  <si>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</si>
  <si>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</si>
  <si>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</si>
  <si>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</si>
  <si>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</si>
  <si>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</si>
  <si>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</si>
  <si>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</si>
  <si>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</si>
  <si>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</si>
  <si>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</si>
  <si>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</si>
  <si>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</si>
  <si>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</si>
  <si>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</si>
  <si>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</si>
  <si>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</si>
  <si>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</si>
  <si>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</si>
  <si>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</si>
  <si>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</si>
  <si>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</si>
  <si>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</si>
  <si>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</si>
  <si>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</si>
  <si>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</si>
  <si>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</si>
  <si>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</si>
  <si>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</si>
  <si>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</si>
  <si>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</si>
  <si>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</si>
  <si>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</si>
  <si>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</si>
  <si>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</si>
  <si>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</si>
  <si>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</si>
  <si>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</si>
  <si>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</si>
  <si>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</si>
  <si>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</si>
  <si>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</si>
  <si>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</si>
  <si>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</si>
  <si>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</si>
  <si>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</si>
  <si>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</si>
  <si>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</si>
  <si>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</si>
  <si>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</si>
  <si>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</si>
  <si>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</si>
  <si>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</si>
  <si>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</si>
  <si>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</si>
  <si>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</si>
  <si>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</si>
  <si>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</si>
  <si>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</si>
  <si>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</si>
  <si>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</si>
  <si>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</si>
  <si>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</si>
  <si>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</si>
  <si>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</si>
  <si>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</si>
  <si>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</si>
  <si>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</si>
  <si>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</si>
  <si>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</si>
  <si>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</si>
  <si>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</si>
  <si>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</si>
  <si>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</si>
  <si>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</si>
  <si>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</si>
  <si>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</si>
  <si>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</si>
  <si>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</si>
  <si>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</si>
  <si>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</si>
  <si>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</si>
  <si>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</si>
  <si>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</si>
  <si>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</si>
  <si>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</si>
  <si>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</si>
  <si>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</si>
  <si>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</si>
  <si>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</si>
  <si>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</si>
  <si>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</si>
  <si>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</si>
  <si>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</si>
  <si>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</si>
  <si>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</si>
  <si>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</si>
  <si>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</si>
  <si>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</si>
  <si>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</si>
  <si>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</si>
  <si>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</si>
  <si>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</si>
  <si>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</si>
  <si>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</si>
  <si>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</si>
  <si>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</si>
  <si>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</si>
  <si>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</si>
  <si>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</si>
  <si>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</si>
  <si>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</si>
  <si>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</si>
  <si>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</si>
  <si>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</si>
  <si>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</si>
  <si>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</si>
  <si>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</si>
  <si>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</si>
  <si>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</si>
  <si>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</si>
  <si>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</si>
  <si>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</si>
  <si>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</si>
  <si>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</si>
  <si>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</si>
  <si>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</si>
  <si>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</si>
  <si>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</si>
  <si>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</si>
  <si>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</si>
  <si>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</si>
  <si>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</si>
  <si>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</si>
  <si>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</si>
  <si>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</si>
  <si>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</si>
  <si>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</si>
  <si>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</si>
  <si>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</si>
  <si>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</si>
  <si>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</si>
  <si>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</si>
  <si>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</si>
  <si>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</si>
  <si>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</si>
  <si>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</si>
  <si>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</si>
  <si>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</si>
  <si>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</si>
  <si>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</si>
  <si>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</si>
  <si>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</si>
  <si>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</si>
  <si>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</si>
  <si>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</si>
  <si>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</si>
  <si>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</si>
  <si>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</si>
  <si>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</si>
  <si>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</si>
  <si>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</si>
  <si>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</si>
  <si>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</si>
  <si>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</si>
  <si>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</si>
  <si>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</si>
  <si>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</si>
  <si>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</si>
  <si>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</si>
  <si>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</si>
  <si>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</si>
  <si>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</si>
  <si>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</si>
  <si>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</si>
  <si>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</si>
  <si>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</si>
  <si>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</si>
  <si>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</si>
  <si>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</si>
  <si>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</si>
  <si>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</si>
  <si>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</si>
  <si>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</si>
  <si>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</si>
  <si>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</si>
  <si>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</si>
  <si>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</si>
  <si>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</si>
  <si>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</si>
  <si>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</si>
  <si>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</si>
  <si>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</si>
  <si>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</si>
  <si>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</si>
  <si>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</si>
  <si>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</si>
  <si>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</si>
  <si>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</si>
  <si>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</si>
  <si>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</si>
  <si>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</si>
  <si>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</si>
  <si>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</si>
  <si>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</si>
  <si>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</si>
  <si>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</si>
  <si>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</si>
  <si>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</si>
  <si>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</si>
  <si>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</si>
  <si>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</si>
  <si>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</si>
  <si>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</si>
  <si>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</si>
  <si>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</si>
  <si>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</si>
  <si>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</si>
  <si>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</si>
  <si>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</si>
  <si>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</si>
  <si>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</si>
  <si>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</si>
  <si>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</si>
  <si>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</si>
  <si>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</si>
  <si>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</si>
  <si>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</si>
  <si>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</si>
  <si>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</si>
  <si>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</si>
  <si>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</si>
  <si>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</si>
  <si>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</si>
  <si>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</si>
  <si>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</si>
  <si>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</si>
  <si>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</si>
  <si>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</si>
  <si>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</si>
  <si>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</si>
  <si>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</si>
  <si>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</si>
  <si>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</si>
  <si>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</si>
  <si>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</si>
  <si>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</si>
  <si>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</si>
  <si>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</si>
  <si>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</si>
  <si>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</si>
  <si>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</si>
  <si>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</si>
  <si>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</si>
  <si>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</si>
  <si>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</si>
  <si>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</si>
  <si>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</si>
  <si>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</si>
  <si>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</si>
  <si>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</si>
  <si>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</si>
  <si>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</si>
  <si>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</si>
  <si>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</si>
  <si>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</si>
  <si>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</si>
  <si>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</si>
  <si>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</si>
  <si>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</si>
  <si>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</si>
  <si>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</si>
  <si>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</si>
  <si>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</si>
  <si>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</si>
  <si>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</si>
  <si>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</si>
  <si>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</si>
  <si>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</si>
  <si>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</si>
  <si>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</si>
  <si>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</si>
  <si>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</si>
  <si>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</si>
  <si>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</si>
  <si>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</si>
  <si>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</si>
  <si>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</si>
  <si>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</si>
  <si>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</si>
  <si>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</si>
  <si>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</si>
  <si>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</si>
  <si>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</si>
  <si>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</si>
  <si>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</si>
  <si>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</si>
  <si>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</si>
  <si>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</si>
  <si>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</si>
  <si>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</si>
  <si>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</si>
  <si>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</si>
  <si>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</si>
  <si>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</si>
  <si>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</si>
  <si>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</si>
  <si>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</si>
  <si>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</si>
  <si>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</si>
  <si>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</si>
  <si>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</si>
  <si>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</si>
  <si>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</si>
  <si>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</si>
  <si>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</si>
  <si>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</si>
  <si>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</si>
  <si>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</si>
  <si>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</si>
  <si>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</si>
  <si>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</si>
  <si>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</si>
  <si>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</si>
  <si>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</si>
  <si>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</si>
  <si>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</si>
  <si>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</si>
  <si>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</si>
  <si>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</si>
  <si>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</si>
  <si>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</si>
  <si>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</si>
  <si>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</si>
  <si>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</si>
  <si>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</si>
  <si>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</si>
  <si>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</si>
  <si>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</si>
  <si>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</si>
  <si>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</si>
  <si>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</si>
  <si>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</si>
  <si>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</si>
  <si>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</si>
  <si>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</si>
  <si>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</si>
  <si>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</si>
  <si>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</si>
  <si>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</si>
  <si>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</si>
  <si>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</si>
  <si>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</si>
  <si>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</si>
  <si>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</si>
  <si>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</si>
  <si>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</si>
  <si>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</si>
  <si>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</si>
  <si>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</si>
  <si>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</si>
  <si>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</si>
  <si>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</si>
  <si>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</si>
  <si>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</si>
  <si>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</si>
  <si>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</si>
  <si>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</si>
  <si>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</si>
  <si>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</si>
  <si>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</si>
  <si>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</si>
  <si>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</si>
  <si>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</si>
  <si>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</si>
  <si>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</si>
  <si>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</si>
  <si>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</si>
  <si>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</si>
  <si>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</si>
  <si>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</si>
  <si>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</si>
  <si>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</si>
  <si>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</si>
  <si>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</si>
  <si>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</si>
  <si>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</si>
  <si>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</si>
  <si>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</si>
  <si>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</si>
  <si>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</si>
  <si>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</si>
  <si>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</si>
  <si>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</si>
  <si>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</si>
  <si>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</si>
  <si>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</si>
  <si>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</si>
  <si>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</si>
  <si>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</si>
  <si>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</si>
  <si>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</si>
  <si>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</si>
  <si>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</si>
  <si>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</si>
  <si>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</si>
  <si>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</si>
  <si>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</si>
  <si>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</si>
  <si>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</si>
  <si>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</si>
  <si>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</si>
  <si>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</si>
  <si>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</si>
  <si>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</si>
  <si>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</si>
  <si>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</si>
  <si>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</si>
  <si>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</si>
  <si>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</si>
  <si>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</si>
  <si>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</si>
  <si>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</si>
  <si>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</si>
  <si>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</si>
  <si>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</si>
  <si>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</si>
  <si>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</si>
  <si>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</si>
  <si>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</si>
  <si>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</si>
  <si>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</si>
  <si>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</si>
  <si>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</si>
  <si>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</si>
  <si>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</si>
  <si>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</si>
  <si>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</si>
  <si>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</si>
  <si>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</si>
  <si>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</si>
  <si>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</si>
  <si>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</si>
  <si>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</si>
  <si>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</si>
  <si>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</si>
  <si>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</si>
  <si>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</si>
  <si>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</si>
  <si>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</si>
  <si>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</si>
  <si>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</si>
  <si>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</si>
  <si>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</si>
  <si>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</si>
  <si>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</si>
  <si>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</si>
  <si>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</si>
  <si>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</si>
  <si>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</si>
  <si>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</si>
  <si>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</si>
  <si>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</si>
  <si>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</si>
  <si>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</si>
  <si>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</si>
  <si>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</si>
  <si>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</si>
  <si>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</si>
  <si>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</si>
  <si>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</si>
  <si>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</si>
  <si>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</si>
  <si>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</si>
  <si>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</si>
  <si>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</si>
  <si>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</si>
  <si>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</si>
  <si>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</si>
  <si>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</si>
  <si>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</si>
  <si>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</si>
  <si>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</si>
  <si>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</si>
  <si>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</si>
  <si>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</si>
  <si>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</si>
  <si>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</si>
  <si>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</si>
  <si>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</si>
  <si>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</si>
  <si>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</si>
  <si>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</si>
  <si>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</si>
  <si>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</si>
  <si>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</si>
  <si>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</si>
  <si>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</si>
  <si>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</si>
  <si>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</si>
  <si>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</si>
  <si>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</si>
  <si>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</si>
  <si>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</si>
  <si>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</si>
  <si>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</si>
  <si>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</si>
  <si>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</si>
  <si>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</si>
  <si>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</si>
  <si>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</si>
  <si>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</si>
  <si>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</si>
  <si>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</si>
  <si>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</si>
  <si>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</si>
  <si>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</si>
  <si>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</si>
  <si>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</si>
  <si>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</si>
  <si>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</si>
  <si>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</si>
  <si>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</si>
  <si>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</si>
  <si>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</si>
  <si>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</si>
  <si>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</si>
  <si>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</si>
  <si>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</si>
  <si>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</si>
  <si>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</si>
  <si>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</si>
  <si>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</si>
  <si>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</si>
  <si>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</si>
  <si>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</si>
  <si>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</si>
  <si>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</si>
  <si>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</si>
  <si>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</si>
  <si>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</si>
  <si>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</si>
  <si>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</si>
  <si>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</si>
  <si>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</si>
  <si>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</si>
  <si>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</si>
  <si>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</si>
  <si>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</si>
  <si>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</si>
  <si>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</si>
  <si>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</si>
  <si>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</si>
  <si>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</si>
  <si>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</si>
  <si>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</si>
  <si>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</si>
  <si>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</si>
  <si>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</si>
  <si>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</si>
  <si>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</si>
  <si>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</si>
  <si>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</si>
  <si>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</si>
  <si>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</si>
  <si>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</si>
  <si>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</si>
  <si>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</si>
  <si>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</si>
  <si>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</si>
  <si>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</si>
  <si>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</si>
  <si>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</si>
  <si>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</si>
  <si>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</si>
  <si>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</si>
  <si>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</si>
  <si>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</si>
  <si>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</si>
  <si>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</si>
  <si>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</si>
  <si>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</si>
  <si>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</si>
  <si>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</si>
  <si>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</si>
  <si>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</si>
  <si>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</si>
  <si>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</si>
  <si>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</si>
  <si>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</si>
  <si>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</si>
  <si>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</si>
  <si>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</si>
  <si>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</si>
  <si>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</si>
  <si>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</si>
  <si>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</si>
  <si>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</si>
  <si>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</si>
  <si>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</si>
  <si>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</si>
  <si>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</si>
  <si>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</si>
  <si>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</si>
  <si>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</si>
  <si>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</si>
  <si>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</si>
  <si>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</si>
  <si>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</si>
  <si>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</si>
  <si>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</si>
  <si>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</si>
  <si>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</si>
  <si>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</si>
  <si>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</si>
  <si>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</si>
  <si>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</si>
  <si>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</si>
  <si>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</si>
  <si>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</si>
  <si>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</si>
  <si>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</si>
  <si>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</si>
  <si>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</si>
  <si>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</si>
  <si>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</si>
  <si>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</si>
  <si>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</si>
  <si>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</si>
  <si>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</si>
  <si>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</si>
  <si>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</si>
  <si>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</si>
  <si>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</si>
  <si>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</si>
  <si>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</si>
  <si>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</si>
  <si>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</si>
  <si>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</si>
  <si>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</si>
  <si>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</si>
  <si>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</si>
  <si>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</si>
  <si>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</si>
  <si>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</si>
  <si>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</si>
  <si>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</si>
  <si>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</si>
  <si>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</si>
  <si>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</si>
  <si>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</si>
  <si>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</si>
  <si>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</si>
  <si>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</si>
  <si>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</si>
  <si>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</si>
  <si>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</si>
  <si>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</si>
  <si>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</si>
  <si>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</si>
  <si>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</si>
  <si>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</si>
  <si>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</si>
  <si>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</si>
  <si>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</si>
  <si>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</si>
  <si>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</si>
  <si>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</si>
  <si>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</si>
  <si>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</si>
  <si>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</si>
  <si>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</si>
  <si>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</si>
  <si>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</si>
  <si>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</si>
  <si>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</si>
  <si>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</si>
  <si>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</si>
  <si>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</si>
  <si>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</si>
  <si>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</si>
  <si>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</si>
  <si>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</si>
  <si>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</si>
  <si>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</si>
  <si>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</si>
  <si>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</si>
  <si>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</si>
  <si>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</si>
  <si>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</si>
  <si>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</si>
  <si>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</si>
  <si>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</si>
  <si>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</si>
  <si>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</si>
  <si>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</si>
  <si>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</si>
  <si>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</si>
  <si>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</si>
  <si>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</si>
  <si>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</si>
  <si>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</si>
  <si>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</si>
  <si>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</si>
  <si>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</si>
  <si>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</si>
  <si>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</si>
  <si>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</si>
  <si>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</si>
  <si>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</si>
  <si>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</si>
  <si>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</si>
  <si>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</si>
  <si>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</si>
  <si>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</si>
  <si>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</si>
  <si>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</si>
  <si>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</si>
  <si>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</si>
  <si>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</si>
  <si>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</si>
  <si>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</si>
  <si>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</si>
  <si>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</si>
  <si>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</si>
  <si>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</si>
  <si>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</si>
  <si>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</si>
  <si>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</si>
  <si>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</si>
  <si>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</si>
  <si>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</si>
  <si>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</si>
  <si>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</si>
  <si>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</si>
  <si>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</si>
  <si>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</si>
  <si>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</si>
  <si>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</si>
  <si>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</si>
  <si>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</si>
  <si>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</si>
  <si>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</si>
  <si>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</si>
  <si>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</si>
  <si>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</si>
  <si>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</si>
  <si>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</si>
  <si>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</si>
  <si>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</si>
  <si>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</si>
  <si>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</si>
  <si>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</si>
  <si>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</si>
  <si>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</si>
  <si>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</si>
  <si>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</si>
  <si>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</si>
  <si>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</si>
  <si>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</si>
  <si>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</si>
  <si>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</si>
  <si>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</si>
  <si>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</si>
  <si>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</si>
  <si>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</si>
  <si>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</si>
  <si>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</si>
  <si>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</si>
  <si>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</si>
  <si>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</si>
  <si>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</si>
  <si>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</si>
  <si>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</si>
  <si>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</si>
  <si>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</si>
  <si>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</si>
  <si>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</si>
  <si>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</si>
  <si>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</si>
  <si>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</si>
  <si>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</si>
  <si>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</si>
  <si>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</si>
  <si>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</si>
  <si>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</si>
  <si>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</si>
  <si>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</si>
  <si>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</si>
  <si>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</si>
  <si>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</si>
  <si>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</si>
  <si>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</si>
  <si>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</si>
  <si>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</si>
  <si>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</si>
  <si>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</si>
  <si>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</si>
  <si>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</si>
  <si>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</si>
  <si>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</si>
  <si>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</si>
  <si>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</si>
  <si>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</si>
  <si>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</si>
  <si>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</si>
  <si>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</si>
  <si>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</si>
  <si>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</si>
  <si>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</si>
  <si>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</si>
  <si>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</si>
  <si>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</si>
  <si>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</si>
  <si>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</si>
  <si>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</si>
  <si>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</si>
  <si>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</si>
  <si>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</si>
  <si>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</si>
  <si>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</si>
  <si>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</si>
  <si>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</si>
  <si>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</si>
  <si>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</si>
  <si>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</si>
  <si>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</si>
  <si>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</si>
  <si>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</si>
  <si>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</si>
  <si>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</si>
  <si>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</si>
  <si>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</si>
  <si>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</si>
  <si>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</si>
  <si>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</si>
  <si>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</si>
  <si>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</si>
  <si>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</si>
  <si>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</si>
  <si>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</si>
  <si>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</si>
  <si>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</si>
  <si>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</si>
  <si>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</si>
  <si>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</si>
  <si>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</si>
  <si>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</si>
  <si>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</si>
  <si>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</si>
  <si>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</si>
  <si>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</si>
  <si>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</si>
  <si>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</si>
  <si>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</si>
  <si>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</si>
  <si>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</si>
  <si>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</si>
  <si>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</si>
  <si>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</si>
  <si>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</si>
  <si>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</si>
  <si>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</si>
  <si>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</si>
  <si>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</si>
  <si>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</si>
  <si>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</si>
  <si>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</si>
  <si>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</si>
  <si>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</si>
  <si>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</si>
  <si>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</si>
  <si>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</si>
  <si>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</si>
  <si>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</si>
  <si>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</si>
  <si>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</si>
  <si>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</si>
  <si>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</si>
  <si>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</si>
  <si>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</si>
  <si>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</si>
  <si>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</si>
  <si>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</si>
  <si>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</si>
  <si>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</si>
  <si>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</si>
  <si>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</si>
  <si>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</si>
  <si>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</si>
  <si>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</si>
  <si>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</si>
  <si>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</si>
  <si>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</si>
  <si>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</si>
  <si>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</si>
  <si>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</si>
  <si>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</si>
  <si>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</si>
  <si>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</si>
  <si>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</si>
  <si>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</si>
  <si>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</si>
  <si>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</si>
  <si>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</si>
  <si>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</si>
  <si>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</si>
  <si>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</si>
  <si>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</si>
  <si>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</si>
  <si>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</si>
  <si>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</si>
  <si>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</si>
  <si>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</si>
  <si>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</si>
  <si>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</si>
  <si>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</si>
  <si>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</si>
  <si>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</si>
  <si>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</si>
  <si>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</si>
  <si>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</si>
  <si>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</si>
  <si>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</si>
  <si>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</si>
  <si>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</si>
  <si>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</si>
  <si>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</si>
  <si>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</si>
  <si>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</si>
  <si>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</si>
  <si>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</si>
  <si>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</si>
  <si>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</si>
  <si>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</si>
  <si>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</si>
  <si>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</si>
  <si>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</si>
  <si>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</si>
  <si>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</si>
  <si>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</si>
  <si>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</si>
  <si>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</si>
  <si>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</si>
  <si>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</si>
  <si>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</si>
  <si>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</si>
  <si>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</si>
  <si>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</si>
  <si>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</si>
  <si>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</si>
  <si>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</si>
  <si>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</si>
  <si>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</si>
  <si>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</si>
  <si>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</si>
  <si>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</si>
  <si>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</si>
  <si>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</si>
  <si>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</si>
  <si>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</si>
  <si>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</si>
  <si>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</si>
  <si>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</si>
  <si>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</si>
  <si>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</si>
  <si>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</si>
  <si>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</si>
  <si>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</si>
  <si>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</si>
  <si>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</si>
  <si>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</si>
  <si>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</si>
  <si>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</si>
  <si>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</si>
  <si>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</si>
  <si>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</si>
  <si>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</si>
  <si>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</si>
  <si>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</si>
  <si>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</si>
  <si>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</si>
  <si>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</si>
  <si>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</si>
  <si>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</si>
  <si>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</si>
  <si>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</si>
  <si>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</si>
  <si>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</si>
  <si>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</si>
  <si>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</si>
  <si>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</si>
  <si>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</si>
  <si>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</si>
  <si>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</si>
  <si>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</si>
  <si>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</si>
  <si>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</si>
  <si>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</si>
  <si>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</si>
  <si>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</si>
  <si>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</si>
  <si>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</si>
  <si>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</si>
  <si>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</si>
  <si>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</si>
  <si>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</si>
  <si>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</si>
  <si>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</si>
  <si>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</si>
  <si>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</si>
  <si>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</si>
  <si>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</si>
  <si>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</si>
  <si>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</si>
  <si>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</si>
  <si>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</si>
  <si>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</si>
  <si>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</si>
  <si>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</si>
  <si>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</si>
  <si>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</si>
  <si>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</si>
  <si>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</si>
  <si>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</si>
  <si>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</si>
  <si>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</si>
  <si>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</si>
  <si>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</si>
  <si>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</si>
  <si>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</si>
  <si>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</si>
  <si>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</si>
  <si>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</si>
  <si>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</si>
  <si>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</si>
  <si>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</si>
  <si>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</si>
  <si>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</si>
  <si>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</si>
  <si>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</si>
  <si>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</si>
  <si>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</si>
  <si>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</si>
  <si>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</si>
  <si>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</si>
  <si>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</si>
  <si>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</si>
  <si>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</si>
  <si>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</si>
  <si>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</si>
  <si>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</si>
  <si>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</si>
  <si>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</si>
  <si>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</si>
  <si>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</si>
  <si>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</si>
  <si>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</si>
  <si>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</si>
  <si>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</si>
  <si>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</si>
  <si>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</si>
  <si>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</si>
  <si>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</si>
  <si>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</si>
  <si>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</si>
  <si>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</si>
  <si>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</si>
  <si>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</si>
  <si>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</si>
  <si>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</si>
  <si>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</si>
  <si>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</si>
  <si>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</si>
  <si>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</si>
  <si>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</si>
  <si>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</si>
  <si>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</si>
  <si>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</si>
  <si>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</si>
  <si>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</si>
  <si>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</si>
  <si>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</si>
  <si>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</si>
  <si>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</si>
  <si>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</si>
  <si>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</si>
  <si>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</si>
  <si>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</si>
  <si>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</si>
  <si>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</si>
  <si>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</si>
  <si>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</si>
  <si>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</si>
  <si>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</si>
  <si>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</si>
  <si>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</si>
  <si>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</si>
  <si>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</si>
  <si>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</si>
  <si>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</si>
  <si>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</si>
  <si>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</si>
  <si>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</si>
  <si>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</si>
  <si>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</si>
  <si>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</si>
  <si>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</si>
  <si>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</si>
  <si>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</si>
  <si>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</si>
  <si>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</si>
  <si>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</si>
  <si>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</si>
  <si>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</si>
  <si>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</si>
  <si>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</si>
  <si>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</si>
  <si>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</si>
  <si>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</si>
  <si>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</si>
  <si>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</si>
  <si>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</si>
  <si>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</si>
  <si>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</si>
  <si>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</si>
  <si>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</si>
  <si>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</si>
  <si>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</si>
  <si>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</si>
  <si>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</si>
  <si>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</si>
  <si>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</si>
  <si>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</si>
  <si>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</si>
  <si>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</si>
  <si>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</si>
  <si>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</si>
  <si>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</si>
  <si>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</si>
  <si>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</si>
  <si>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</si>
  <si>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</si>
  <si>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</si>
  <si>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</si>
  <si>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</si>
  <si>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</si>
  <si>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</si>
  <si>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</si>
  <si>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</si>
  <si>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</si>
  <si>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</si>
  <si>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</si>
  <si>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</si>
  <si>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</si>
  <si>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</si>
  <si>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</si>
  <si>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</si>
  <si>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</si>
  <si>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</si>
  <si>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</si>
  <si>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</si>
  <si>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</si>
  <si>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</si>
  <si>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</si>
  <si>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</si>
  <si>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</si>
  <si>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</si>
  <si>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</si>
  <si>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</si>
  <si>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</si>
  <si>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</si>
  <si>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</si>
  <si>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</si>
  <si>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</si>
  <si>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</si>
  <si>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</si>
  <si>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</si>
  <si>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</si>
  <si>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</si>
  <si>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</si>
  <si>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</si>
  <si>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</si>
  <si>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</si>
  <si>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</si>
  <si>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</si>
  <si>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</si>
  <si>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</si>
  <si>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</si>
  <si>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</si>
  <si>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</si>
  <si>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</si>
  <si>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</si>
  <si>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</si>
  <si>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</si>
  <si>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</si>
  <si>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</si>
  <si>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</si>
  <si>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</si>
  <si>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</si>
  <si>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</si>
  <si>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</si>
  <si>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</si>
  <si>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</si>
  <si>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</si>
  <si>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</si>
  <si>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</si>
  <si>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</si>
  <si>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</si>
  <si>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</si>
  <si>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</si>
  <si>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</si>
  <si>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</si>
  <si>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</si>
  <si>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</si>
  <si>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</si>
  <si>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</si>
  <si>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</si>
  <si>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</si>
  <si>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</si>
  <si>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</si>
  <si>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</si>
  <si>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</si>
  <si>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</si>
  <si>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</si>
  <si>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</si>
  <si>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</si>
  <si>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</si>
  <si>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</si>
  <si>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</si>
  <si>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</si>
  <si>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</si>
  <si>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</si>
  <si>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</si>
  <si>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</si>
  <si>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</si>
  <si>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</si>
  <si>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</si>
  <si>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</si>
  <si>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</si>
  <si>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</si>
  <si>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</si>
  <si>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</si>
  <si>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</si>
  <si>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</si>
  <si>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</si>
  <si>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</si>
  <si>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</si>
  <si>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</si>
  <si>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</si>
  <si>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</si>
  <si>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</si>
  <si>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</si>
  <si>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</si>
  <si>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</si>
  <si>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</si>
  <si>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</si>
  <si>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</si>
  <si>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</si>
  <si>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</si>
  <si>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</si>
  <si>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</si>
  <si>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</si>
  <si>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</si>
  <si>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</si>
  <si>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</si>
  <si>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</si>
  <si>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</si>
  <si>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</si>
  <si>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</si>
  <si>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</si>
  <si>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</si>
  <si>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</si>
  <si>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</si>
  <si>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</si>
  <si>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</si>
  <si>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</si>
  <si>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</si>
  <si>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</si>
  <si>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</si>
  <si>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</si>
  <si>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</si>
  <si>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</si>
  <si>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</si>
  <si>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</si>
  <si>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</si>
  <si>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</si>
  <si>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</si>
  <si>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</si>
  <si>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</si>
  <si>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</si>
  <si>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</si>
  <si>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</si>
  <si>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</si>
  <si>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</si>
  <si>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</si>
  <si>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</si>
  <si>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</si>
  <si>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</si>
  <si>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</si>
  <si>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</si>
  <si>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</si>
  <si>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</si>
  <si>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</si>
  <si>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</si>
  <si>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</si>
  <si>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</si>
  <si>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</si>
  <si>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</si>
  <si>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</si>
  <si>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</si>
  <si>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</si>
  <si>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</si>
  <si>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</si>
  <si>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</si>
  <si>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</si>
  <si>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</si>
  <si>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</si>
  <si>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</si>
  <si>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</si>
  <si>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</si>
  <si>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</si>
  <si>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</si>
  <si>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</si>
  <si>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</si>
  <si>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</si>
  <si>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</si>
  <si>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</si>
  <si>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</si>
  <si>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</si>
  <si>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</si>
  <si>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</si>
  <si>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</si>
  <si>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</si>
  <si>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</si>
  <si>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</si>
  <si>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</si>
  <si>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</si>
  <si>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</si>
  <si>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</si>
  <si>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</si>
  <si>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</si>
  <si>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</si>
  <si>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</si>
  <si>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</si>
  <si>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</si>
  <si>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</si>
  <si>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</si>
  <si>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</si>
  <si>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</si>
  <si>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</si>
  <si>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</si>
  <si>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</si>
  <si>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</si>
  <si>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</si>
  <si>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</si>
  <si>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</si>
  <si>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</si>
  <si>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</si>
  <si>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</si>
  <si>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</si>
  <si>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</si>
  <si>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</si>
  <si>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</si>
  <si>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</si>
  <si>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</si>
  <si>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</si>
  <si>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</si>
  <si>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</si>
  <si>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</si>
  <si>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</si>
  <si>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</si>
  <si>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</si>
  <si>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</si>
  <si>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</si>
  <si>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</si>
  <si>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</si>
  <si>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</si>
  <si>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</si>
  <si>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</si>
  <si>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</si>
  <si>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</si>
  <si>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</si>
  <si>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</si>
  <si>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</si>
  <si>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</si>
  <si>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</si>
  <si>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</si>
  <si>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</si>
  <si>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</si>
  <si>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</si>
  <si>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</si>
  <si>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</si>
  <si>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</si>
  <si>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</si>
  <si>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</si>
  <si>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</si>
  <si>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</si>
  <si>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</si>
  <si>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</si>
  <si>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</si>
  <si>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</si>
  <si>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</si>
  <si>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</si>
  <si>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</si>
  <si>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</si>
  <si>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</si>
  <si>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</si>
  <si>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</si>
  <si>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</si>
  <si>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</si>
  <si>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</si>
  <si>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</si>
  <si>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</si>
  <si>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</si>
  <si>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</si>
  <si>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</si>
  <si>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</si>
  <si>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</si>
  <si>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</si>
  <si>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</si>
  <si>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</si>
  <si>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</si>
  <si>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</si>
  <si>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</si>
  <si>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</si>
  <si>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</si>
  <si>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</si>
  <si>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</si>
  <si>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</si>
  <si>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</si>
  <si>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</si>
  <si>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</si>
  <si>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</si>
  <si>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</si>
  <si>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</si>
  <si>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</si>
  <si>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</si>
  <si>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</si>
  <si>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</si>
  <si>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</si>
  <si>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</si>
  <si>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</si>
  <si>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</si>
  <si>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</si>
  <si>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</si>
  <si>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</si>
  <si>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</si>
  <si>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</si>
  <si>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</si>
  <si>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</si>
  <si>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</si>
  <si>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</si>
  <si>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</si>
  <si>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</si>
  <si>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</si>
  <si>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</si>
  <si>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</si>
  <si>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</si>
  <si>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</si>
  <si>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</si>
  <si>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</si>
  <si>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</si>
  <si>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</si>
  <si>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</si>
  <si>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</si>
  <si>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</si>
  <si>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</si>
  <si>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</si>
  <si>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</si>
  <si>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</si>
  <si>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</si>
  <si>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</si>
  <si>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</si>
  <si>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</si>
  <si>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</si>
  <si>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</si>
  <si>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</si>
  <si>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</si>
  <si>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</si>
  <si>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</si>
  <si>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</si>
  <si>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</si>
  <si>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</si>
  <si>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</si>
  <si>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</si>
  <si>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</si>
  <si>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</si>
  <si>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</si>
  <si>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</si>
  <si>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</si>
  <si>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</si>
  <si>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</si>
  <si>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</si>
  <si>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</si>
  <si>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</si>
  <si>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</si>
  <si>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</si>
  <si>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</si>
  <si>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</si>
  <si>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</si>
  <si>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</si>
  <si>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</si>
  <si>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</si>
  <si>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</si>
  <si>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</si>
  <si>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</si>
  <si>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</si>
  <si>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</si>
  <si>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</si>
  <si>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</si>
  <si>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</si>
  <si>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</si>
  <si>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</si>
  <si>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</si>
  <si>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</si>
  <si>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</si>
  <si>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</si>
  <si>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</si>
  <si>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</si>
  <si>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</si>
  <si>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</si>
  <si>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</si>
  <si>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</si>
  <si>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</si>
  <si>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</si>
  <si>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</si>
  <si>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</si>
  <si>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</si>
  <si>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</si>
  <si>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</si>
  <si>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</si>
  <si>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</si>
  <si>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</si>
  <si>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</si>
  <si>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</si>
  <si>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</si>
  <si>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</si>
  <si>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</si>
  <si>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</si>
  <si>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</si>
  <si>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</si>
  <si>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</si>
  <si>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</si>
  <si>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</si>
  <si>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</si>
  <si>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</si>
  <si>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</si>
  <si>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</si>
  <si>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</si>
  <si>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</si>
  <si>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</si>
  <si>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</si>
  <si>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</si>
  <si>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</si>
  <si>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</si>
  <si>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</si>
  <si>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</si>
  <si>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</si>
  <si>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</si>
  <si>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</si>
  <si>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</si>
  <si>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</si>
  <si>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</si>
  <si>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</si>
  <si>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</si>
  <si>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</si>
  <si>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</si>
  <si>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</si>
  <si>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</si>
  <si>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</si>
  <si>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</si>
  <si>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</si>
  <si>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</si>
  <si>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</si>
  <si>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</si>
  <si>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</si>
  <si>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</si>
  <si>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</si>
  <si>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</si>
  <si>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</si>
  <si>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</si>
  <si>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</si>
  <si>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</si>
  <si>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</si>
  <si>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</si>
  <si>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</si>
  <si>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</si>
  <si>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</si>
  <si>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</si>
  <si>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</si>
  <si>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</si>
  <si>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</si>
  <si>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</si>
  <si>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</si>
  <si>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</si>
  <si>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</si>
  <si>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</si>
  <si>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</si>
  <si>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</si>
  <si>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</si>
  <si>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</si>
  <si>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</si>
  <si>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</si>
  <si>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</si>
  <si>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</si>
  <si>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</si>
  <si>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</si>
  <si>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</si>
  <si>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</si>
  <si>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</si>
  <si>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</si>
  <si>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</si>
  <si>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</si>
  <si>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</si>
  <si>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</si>
  <si>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</si>
  <si>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</si>
  <si>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</si>
  <si>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</si>
  <si>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</si>
  <si>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</si>
  <si>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</si>
  <si>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</si>
  <si>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</si>
  <si>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</si>
  <si>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</si>
  <si>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</si>
  <si>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</si>
  <si>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</si>
  <si>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</si>
  <si>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</si>
  <si>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</si>
  <si>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</si>
  <si>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</si>
  <si>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</si>
  <si>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</si>
  <si>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</si>
  <si>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</si>
  <si>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</si>
  <si>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</si>
  <si>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</si>
  <si>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</si>
  <si>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</si>
  <si>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</si>
  <si>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</si>
  <si>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</si>
  <si>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</si>
  <si>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</si>
  <si>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</si>
  <si>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</si>
  <si>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</si>
  <si>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</si>
  <si>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</si>
  <si>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</si>
  <si>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</si>
  <si>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</si>
  <si>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</si>
  <si>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</si>
  <si>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</si>
  <si>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</si>
  <si>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</si>
  <si>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</si>
  <si>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</si>
  <si>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</si>
  <si>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</si>
  <si>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</si>
  <si>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</si>
  <si>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</si>
  <si>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</si>
  <si>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</si>
  <si>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</si>
  <si>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</si>
  <si>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</si>
  <si>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</si>
  <si>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</si>
  <si>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</si>
  <si>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</si>
  <si>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</si>
  <si>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</si>
  <si>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</si>
  <si>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</si>
  <si>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</si>
  <si>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</si>
  <si>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</si>
  <si>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</si>
  <si>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</si>
  <si>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</si>
  <si>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</si>
  <si>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</si>
  <si>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</si>
  <si>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</si>
  <si>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</si>
  <si>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</si>
  <si>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</si>
  <si>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</si>
  <si>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</si>
  <si>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</si>
  <si>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</si>
  <si>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</si>
  <si>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</si>
  <si>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</si>
  <si>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</si>
  <si>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</si>
  <si>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</si>
  <si>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</si>
  <si>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</si>
  <si>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</si>
  <si>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</si>
  <si>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</si>
  <si>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</si>
  <si>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</si>
  <si>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</si>
  <si>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</si>
  <si>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</si>
  <si>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</si>
  <si>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</si>
  <si>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</si>
  <si>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</si>
  <si>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</si>
  <si>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</si>
  <si>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</si>
  <si>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</si>
  <si>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</si>
  <si>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</si>
  <si>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</si>
  <si>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</si>
  <si>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</si>
  <si>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</si>
  <si>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</si>
  <si>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</si>
  <si>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</si>
  <si>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</si>
  <si>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</si>
  <si>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</si>
  <si>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</si>
  <si>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</si>
  <si>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</si>
  <si>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</si>
  <si>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</si>
  <si>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</si>
  <si>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</si>
  <si>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</si>
  <si>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</si>
  <si>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</si>
  <si>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</si>
  <si>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</si>
  <si>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</si>
  <si>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</si>
  <si>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</si>
  <si>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</si>
  <si>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</si>
  <si>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</si>
  <si>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</si>
  <si>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</si>
  <si>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</si>
  <si>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</si>
  <si>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</si>
  <si>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</si>
  <si>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</si>
  <si>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</si>
  <si>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</si>
  <si>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</si>
  <si>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</si>
  <si>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</si>
  <si>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</si>
  <si>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</si>
  <si>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</si>
  <si>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</si>
  <si>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</si>
  <si>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</si>
  <si>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</si>
  <si>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</si>
  <si>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</si>
  <si>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</si>
  <si>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</si>
  <si>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</si>
  <si>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</si>
  <si>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</si>
  <si>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</si>
  <si>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</si>
  <si>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</si>
  <si>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</si>
  <si>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</si>
  <si>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</si>
  <si>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</si>
  <si>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</si>
  <si>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</si>
  <si>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</si>
  <si>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</si>
  <si>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</si>
  <si>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</si>
  <si>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</si>
  <si>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</si>
  <si>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</si>
  <si>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</si>
  <si>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</si>
  <si>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</si>
  <si>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</si>
  <si>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</si>
  <si>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</si>
  <si>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</si>
  <si>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</si>
  <si>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</si>
  <si>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</si>
  <si>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</si>
  <si>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</si>
  <si>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</si>
  <si>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</si>
  <si>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</si>
  <si>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</si>
  <si>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</si>
  <si>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</si>
  <si>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</si>
  <si>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</si>
  <si>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</si>
  <si>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</si>
  <si>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</si>
  <si>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</si>
  <si>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</si>
  <si>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</si>
  <si>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</si>
  <si>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</si>
  <si>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</si>
  <si>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</si>
  <si>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</si>
  <si>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</si>
  <si>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</si>
  <si>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</si>
  <si>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</si>
  <si>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</si>
  <si>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</si>
  <si>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</si>
  <si>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</si>
  <si>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</si>
  <si>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</si>
  <si>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</si>
  <si>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</si>
  <si>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</si>
  <si>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</si>
  <si>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</si>
  <si>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</si>
  <si>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</si>
  <si>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</si>
  <si>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</si>
  <si>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</si>
  <si>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</si>
  <si>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</si>
  <si>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</si>
  <si>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</si>
  <si>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</si>
  <si>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</si>
  <si>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</si>
  <si>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</si>
  <si>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</si>
  <si>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</si>
  <si>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</si>
  <si>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</si>
  <si>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</si>
  <si>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</si>
  <si>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</si>
  <si>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</si>
  <si>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</si>
  <si>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</si>
  <si>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</si>
  <si>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</si>
  <si>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</si>
  <si>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</si>
  <si>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</si>
  <si>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</si>
  <si>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</si>
  <si>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</si>
  <si>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</si>
  <si>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</si>
  <si>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</si>
  <si>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</si>
  <si>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</si>
  <si>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</si>
  <si>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</si>
  <si>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</si>
  <si>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</si>
  <si>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</si>
  <si>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</si>
  <si>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</si>
  <si>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</si>
  <si>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</si>
  <si>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</si>
  <si>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</si>
  <si>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</si>
  <si>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</si>
  <si>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</si>
  <si>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</si>
  <si>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</si>
  <si>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</si>
  <si>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</si>
  <si>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</si>
  <si>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</si>
  <si>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</si>
  <si>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</si>
  <si>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</si>
  <si>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</si>
  <si>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</si>
  <si>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</si>
  <si>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</si>
  <si>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</si>
  <si>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</si>
  <si>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</si>
  <si>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</si>
  <si>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</si>
  <si>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</si>
  <si>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</si>
  <si>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</si>
  <si>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</si>
  <si>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</si>
  <si>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</si>
  <si>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</si>
  <si>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</si>
  <si>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</si>
  <si>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</si>
  <si>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</si>
  <si>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</si>
  <si>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</si>
  <si>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</si>
  <si>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</si>
  <si>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</si>
  <si>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</si>
  <si>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</si>
  <si>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</si>
  <si>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</si>
  <si>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</si>
  <si>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</si>
  <si>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</si>
  <si>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</si>
  <si>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</si>
  <si>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</si>
  <si>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</si>
  <si>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</si>
  <si>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</si>
  <si>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</si>
  <si>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</si>
  <si>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</si>
  <si>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</si>
  <si>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</si>
  <si>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</si>
  <si>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</si>
  <si>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</si>
  <si>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</si>
  <si>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</si>
  <si>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</si>
  <si>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</si>
  <si>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</si>
  <si>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</si>
  <si>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</si>
  <si>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</si>
  <si>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</si>
  <si>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</si>
  <si>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</si>
  <si>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</si>
  <si>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</si>
  <si>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</si>
  <si>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</si>
  <si>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</si>
  <si>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</si>
  <si>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</si>
  <si>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</si>
  <si>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</si>
  <si>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</si>
  <si>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</si>
  <si>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</si>
  <si>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</si>
  <si>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</si>
  <si>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</si>
  <si>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</si>
  <si>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</si>
  <si>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</si>
  <si>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</si>
  <si>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</si>
  <si>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</si>
  <si>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</si>
  <si>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</si>
  <si>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</si>
  <si>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</si>
  <si>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</si>
  <si>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</si>
  <si>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</si>
  <si>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</si>
  <si>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</si>
  <si>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</si>
  <si>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</si>
  <si>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</si>
  <si>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</si>
  <si>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</si>
  <si>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</si>
  <si>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</si>
  <si>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</si>
  <si>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</si>
  <si>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</si>
  <si>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</si>
  <si>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</si>
  <si>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</si>
  <si>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</si>
  <si>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</si>
  <si>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</si>
  <si>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</si>
  <si>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</si>
  <si>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</si>
  <si>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</si>
  <si>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</si>
  <si>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</si>
  <si>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</si>
  <si>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</si>
  <si>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</si>
  <si>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</si>
  <si>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</si>
  <si>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</si>
  <si>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</si>
  <si>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</si>
  <si>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</si>
  <si>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</si>
  <si>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</si>
  <si>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</si>
  <si>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</si>
  <si>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</si>
  <si>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</si>
  <si>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</si>
  <si>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</si>
  <si>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</si>
  <si>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</si>
  <si>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</si>
  <si>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</si>
  <si>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</si>
  <si>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</si>
  <si>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</si>
  <si>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</si>
  <si>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</si>
  <si>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</si>
  <si>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</si>
  <si>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</si>
  <si>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</si>
  <si>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</si>
  <si>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</si>
  <si>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</si>
  <si>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</si>
  <si>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</si>
  <si>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</si>
  <si>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</si>
  <si>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</si>
  <si>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</si>
  <si>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</si>
  <si>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</si>
  <si>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</si>
  <si>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</si>
  <si>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</si>
  <si>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</si>
  <si>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</si>
  <si>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</si>
  <si>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</si>
  <si>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</si>
  <si>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</si>
  <si>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</si>
  <si>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</si>
  <si>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</si>
  <si>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</si>
  <si>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</si>
  <si>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</si>
  <si>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</si>
  <si>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</si>
  <si>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</si>
  <si>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</si>
  <si>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</si>
  <si>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</si>
  <si>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</si>
  <si>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</si>
  <si>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</si>
  <si>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</si>
  <si>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</si>
  <si>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</si>
  <si>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</si>
  <si>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</si>
  <si>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</si>
  <si>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</si>
  <si>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</si>
  <si>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</si>
  <si>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</si>
  <si>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</si>
  <si>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</si>
  <si>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</si>
  <si>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</si>
  <si>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</si>
  <si>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</si>
  <si>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</si>
  <si>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</si>
  <si>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</si>
  <si>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</si>
  <si>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</si>
  <si>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</si>
  <si>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</si>
  <si>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</si>
  <si>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</si>
  <si>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</si>
  <si>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</si>
  <si>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</si>
  <si>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</si>
  <si>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</si>
  <si>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</si>
  <si>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</si>
  <si>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</si>
  <si>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</si>
  <si>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</si>
  <si>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</si>
  <si>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</si>
  <si>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</si>
  <si>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</si>
  <si>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</si>
  <si>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</si>
  <si>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</si>
  <si>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</si>
  <si>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</si>
  <si>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</si>
  <si>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</si>
  <si>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</si>
  <si>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</si>
  <si>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</si>
  <si>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</si>
  <si>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</si>
  <si>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</si>
  <si>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</si>
  <si>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</si>
  <si>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</si>
  <si>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</si>
  <si>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</si>
  <si>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</si>
  <si>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</si>
  <si>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</si>
  <si>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</si>
  <si>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</si>
  <si>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</si>
  <si>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</si>
  <si>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</si>
  <si>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</si>
  <si>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</si>
  <si>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</si>
  <si>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</si>
  <si>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</si>
  <si>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</si>
  <si>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</si>
  <si>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</si>
  <si>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</si>
  <si>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</si>
  <si>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</si>
  <si>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</si>
  <si>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</si>
  <si>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</si>
  <si>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</si>
  <si>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</si>
  <si>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</si>
  <si>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</si>
  <si>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</si>
  <si>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</si>
  <si>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</si>
  <si>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</si>
  <si>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</si>
  <si>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</si>
  <si>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</si>
  <si>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</si>
  <si>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</si>
  <si>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</si>
  <si>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</si>
  <si>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</si>
  <si>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</si>
  <si>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</si>
  <si>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</si>
  <si>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</si>
  <si>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</si>
  <si>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</si>
  <si>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</si>
  <si>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</si>
  <si>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</si>
  <si>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</si>
  <si>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</si>
  <si>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</si>
  <si>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</si>
  <si>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</si>
  <si>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</si>
  <si>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</si>
  <si>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</si>
  <si>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</si>
  <si>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</si>
  <si>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</si>
  <si>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</si>
  <si>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</si>
  <si>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</si>
  <si>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</si>
  <si>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</si>
  <si>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</si>
  <si>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</si>
  <si>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</si>
  <si>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</si>
  <si>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</si>
  <si>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</si>
  <si>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</si>
  <si>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</si>
  <si>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</si>
  <si>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</si>
  <si>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</si>
  <si>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</si>
  <si>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</si>
  <si>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</si>
  <si>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</si>
  <si>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</si>
  <si>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</si>
  <si>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</si>
  <si>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</si>
  <si>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</si>
  <si>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</si>
  <si>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</si>
  <si>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</si>
  <si>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</si>
  <si>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</si>
  <si>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</si>
  <si>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</si>
  <si>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</si>
  <si>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</si>
  <si>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</si>
  <si>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</si>
  <si>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</si>
  <si>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</si>
  <si>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</si>
  <si>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</si>
  <si>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</si>
  <si>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</si>
  <si>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</si>
  <si>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</si>
  <si>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</si>
  <si>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</si>
  <si>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</si>
  <si>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</si>
  <si>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</si>
  <si>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</si>
  <si>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</si>
  <si>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</si>
  <si>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</si>
  <si>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</si>
  <si>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</si>
  <si>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</si>
  <si>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</si>
  <si>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</si>
  <si>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</si>
  <si>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</si>
  <si>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</si>
  <si>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</si>
  <si>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</si>
  <si>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</si>
  <si>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</si>
  <si>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</si>
  <si>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</si>
  <si>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</si>
  <si>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</si>
  <si>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</si>
  <si>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</si>
  <si>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</si>
  <si>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</si>
  <si>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</si>
  <si>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</si>
  <si>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</si>
  <si>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</si>
  <si>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</si>
  <si>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</si>
  <si>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</si>
  <si>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</si>
  <si>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</si>
  <si>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</si>
  <si>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</si>
  <si>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</si>
  <si>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</si>
  <si>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</si>
  <si>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</si>
  <si>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</si>
  <si>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</si>
  <si>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</si>
  <si>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</si>
  <si>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</si>
  <si>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</si>
  <si>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</si>
  <si>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</si>
  <si>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</si>
  <si>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</si>
  <si>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</si>
  <si>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</si>
  <si>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</si>
  <si>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</si>
  <si>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</si>
  <si>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</si>
  <si>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</si>
  <si>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</si>
  <si>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</si>
  <si>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</si>
  <si>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</si>
  <si>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</si>
  <si>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</si>
  <si>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</si>
  <si>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</si>
  <si>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</si>
  <si>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</si>
  <si>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</si>
  <si>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</si>
  <si>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</si>
  <si>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</si>
  <si>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</si>
  <si>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</si>
  <si>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</si>
  <si>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</si>
  <si>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</si>
  <si>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</si>
  <si>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</si>
  <si>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</si>
  <si>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</si>
  <si>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</si>
  <si>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</si>
  <si>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</si>
  <si>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</si>
  <si>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</si>
  <si>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</si>
  <si>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</si>
  <si>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</si>
  <si>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</si>
  <si>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</si>
  <si>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</si>
  <si>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</si>
  <si>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</si>
  <si>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</si>
  <si>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</si>
  <si>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</si>
  <si>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</si>
  <si>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</si>
  <si>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</si>
  <si>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</si>
  <si>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</si>
  <si>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</si>
  <si>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</si>
  <si>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</si>
  <si>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</si>
  <si>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</si>
  <si>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</si>
  <si>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</si>
  <si>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</si>
  <si>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</si>
  <si>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</si>
  <si>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</si>
  <si>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</si>
  <si>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</si>
  <si>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</si>
  <si>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</si>
  <si>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</si>
  <si>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</si>
  <si>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</si>
  <si>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</si>
  <si>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</si>
  <si>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</si>
  <si>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</si>
  <si>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</si>
  <si>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</si>
  <si>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</si>
  <si>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</si>
  <si>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</si>
  <si>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</si>
  <si>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</si>
  <si>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</si>
  <si>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</si>
  <si>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</si>
  <si>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</si>
  <si>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</si>
  <si>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</si>
  <si>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</si>
  <si>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</si>
  <si>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</si>
  <si>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</si>
  <si>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</si>
  <si>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</si>
  <si>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</si>
  <si>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</si>
  <si>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</si>
  <si>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</si>
  <si>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</si>
  <si>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</si>
  <si>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</si>
  <si>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</si>
  <si>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</si>
  <si>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</si>
  <si>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</si>
  <si>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</si>
  <si>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</si>
  <si>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</si>
  <si>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</si>
  <si>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</si>
  <si>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</si>
  <si>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</si>
  <si>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</si>
  <si>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</si>
  <si>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</si>
  <si>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</si>
  <si>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</si>
  <si>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</si>
  <si>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</si>
  <si>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</si>
  <si>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</si>
  <si>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</si>
  <si>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</si>
  <si>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</si>
  <si>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</si>
  <si>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</si>
  <si>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</si>
  <si>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</si>
  <si>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</si>
  <si>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</si>
  <si>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</si>
  <si>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</si>
  <si>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</si>
  <si>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</si>
  <si>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</si>
  <si>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</si>
  <si>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</si>
  <si>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</si>
  <si>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</si>
  <si>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</si>
  <si>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</si>
  <si>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</si>
  <si>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</si>
  <si>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</si>
  <si>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</si>
  <si>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</si>
  <si>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</si>
  <si>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</si>
  <si>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</si>
  <si>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</si>
  <si>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</si>
  <si>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</si>
  <si>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</si>
  <si>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</si>
  <si>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</si>
  <si>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</si>
  <si>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</si>
  <si>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</si>
  <si>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</si>
  <si>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</si>
  <si>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</si>
  <si>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</si>
  <si>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</si>
  <si>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</si>
  <si>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</si>
  <si>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</si>
  <si>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</si>
  <si>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</si>
  <si>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</si>
  <si>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</si>
  <si>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</si>
  <si>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</si>
  <si>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</si>
  <si>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</si>
  <si>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</si>
  <si>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</si>
  <si>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</si>
  <si>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</si>
  <si>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</si>
  <si>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</si>
  <si>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</si>
  <si>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</si>
  <si>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</si>
  <si>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</si>
  <si>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</si>
  <si>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</si>
  <si>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</si>
  <si>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</si>
  <si>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</si>
  <si>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</si>
  <si>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</si>
  <si>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</si>
  <si>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</si>
  <si>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</si>
  <si>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</si>
  <si>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</si>
  <si>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</si>
  <si>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</si>
  <si>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</si>
  <si>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</si>
  <si>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</si>
  <si>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</si>
  <si>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</si>
  <si>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</si>
  <si>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</si>
  <si>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</si>
  <si>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</si>
  <si>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</si>
  <si>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</si>
  <si>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</si>
  <si>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</si>
  <si>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</si>
  <si>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</si>
  <si>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</si>
  <si>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</si>
  <si>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</si>
  <si>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</si>
  <si>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</si>
  <si>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</si>
  <si>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</si>
  <si>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</si>
  <si>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</si>
  <si>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</si>
  <si>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</si>
  <si>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</si>
  <si>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</si>
  <si>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</si>
  <si>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</si>
  <si>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</si>
  <si>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</si>
  <si>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</si>
  <si>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</si>
  <si>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</si>
  <si>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</si>
  <si>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</si>
  <si>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</si>
  <si>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</si>
  <si>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</si>
  <si>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</si>
  <si>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</si>
  <si>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</si>
  <si>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</si>
  <si>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</si>
  <si>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</si>
  <si>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</si>
  <si>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</si>
  <si>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</si>
  <si>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</si>
  <si>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</si>
  <si>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</si>
  <si>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</si>
  <si>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</si>
  <si>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</si>
  <si>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</si>
  <si>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</si>
  <si>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</si>
  <si>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</si>
  <si>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</si>
  <si>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</si>
  <si>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</si>
  <si>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</si>
  <si>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</si>
  <si>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</si>
  <si>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</si>
  <si>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</si>
  <si>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</si>
  <si>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</si>
  <si>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</si>
  <si>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</si>
  <si>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</si>
  <si>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</si>
  <si>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</si>
  <si>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</si>
  <si>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</si>
  <si>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</si>
  <si>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</si>
  <si>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</si>
  <si>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</si>
  <si>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</si>
  <si>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</si>
  <si>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</si>
  <si>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</si>
  <si>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</si>
  <si>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</si>
  <si>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</si>
  <si>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</si>
  <si>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</si>
  <si>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</si>
  <si>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</si>
  <si>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</si>
  <si>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</si>
  <si>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</si>
  <si>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</si>
  <si>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</si>
  <si>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</si>
  <si>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</si>
  <si>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</si>
  <si>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</si>
  <si>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</si>
  <si>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</si>
  <si>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</si>
  <si>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</si>
  <si>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</si>
  <si>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</si>
  <si>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</si>
  <si>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</si>
  <si>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</si>
  <si>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</si>
  <si>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</si>
  <si>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</si>
  <si>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</si>
  <si>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</si>
  <si>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</si>
  <si>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</si>
  <si>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</si>
  <si>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</si>
  <si>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</si>
  <si>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</si>
  <si>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</si>
  <si>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</si>
  <si>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</si>
  <si>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</si>
  <si>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</si>
  <si>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</si>
  <si>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</si>
  <si>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</si>
  <si>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</si>
  <si>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</si>
  <si>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</si>
  <si>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</si>
  <si>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</si>
  <si>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</si>
  <si>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</si>
  <si>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</si>
  <si>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</si>
  <si>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</si>
  <si>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</si>
  <si>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</si>
  <si>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</si>
  <si>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</si>
  <si>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</si>
  <si>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</si>
  <si>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</si>
  <si>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</si>
  <si>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</si>
  <si>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</si>
  <si>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</si>
  <si>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</si>
  <si>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</si>
  <si>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</si>
  <si>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</si>
  <si>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</si>
  <si>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</si>
  <si>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</si>
  <si>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</si>
  <si>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</si>
  <si>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</si>
  <si>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</si>
  <si>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</si>
  <si>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</si>
  <si>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</si>
  <si>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</si>
  <si>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</si>
  <si>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</si>
  <si>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</si>
  <si>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</si>
  <si>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</si>
  <si>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</si>
  <si>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</si>
  <si>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</si>
  <si>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</si>
  <si>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</si>
  <si>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</si>
  <si>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</si>
  <si>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</si>
  <si>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</si>
  <si>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</si>
  <si>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</si>
  <si>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</si>
  <si>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</si>
  <si>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</si>
  <si>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</si>
  <si>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</si>
  <si>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</si>
  <si>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</si>
  <si>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</si>
  <si>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</si>
  <si>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</si>
  <si>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</si>
  <si>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</si>
  <si>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</si>
  <si>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</si>
  <si>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</si>
  <si>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</si>
  <si>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</si>
  <si>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</si>
  <si>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</si>
  <si>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</si>
  <si>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</si>
  <si>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</si>
  <si>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</si>
  <si>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</si>
  <si>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</si>
  <si>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</si>
  <si>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</si>
  <si>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</si>
  <si>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</si>
  <si>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</si>
  <si>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</si>
  <si>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</si>
  <si>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</si>
  <si>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</si>
  <si>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</si>
  <si>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</si>
  <si>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</si>
  <si>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</si>
  <si>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</si>
  <si>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</si>
  <si>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</si>
  <si>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</si>
  <si>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</si>
  <si>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</si>
  <si>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</si>
  <si>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</si>
  <si>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</si>
  <si>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</si>
  <si>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</si>
  <si>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</si>
  <si>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</si>
  <si>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</si>
  <si>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</si>
  <si>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</si>
  <si>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</si>
  <si>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</si>
  <si>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</si>
  <si>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</si>
  <si>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</si>
  <si>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</si>
  <si>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</si>
  <si>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</si>
  <si>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</si>
  <si>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</si>
  <si>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</si>
  <si>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</si>
  <si>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</si>
  <si>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</si>
  <si>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</si>
  <si>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</si>
  <si>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</si>
  <si>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</si>
  <si>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</si>
  <si>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</si>
  <si>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</si>
  <si>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</si>
  <si>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</si>
  <si>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</si>
  <si>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</si>
  <si>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</si>
  <si>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</si>
  <si>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</si>
  <si>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</si>
  <si>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</si>
  <si>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</si>
  <si>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</si>
  <si>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</si>
  <si>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</si>
  <si>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</si>
  <si>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</si>
  <si>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</si>
  <si>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</si>
  <si>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</si>
  <si>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</si>
  <si>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</si>
  <si>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</si>
  <si>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</si>
  <si>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</si>
  <si>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</si>
  <si>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</si>
  <si>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</si>
  <si>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</si>
  <si>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</si>
  <si>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</si>
  <si>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</si>
  <si>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</si>
  <si>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</si>
  <si>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</si>
  <si>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</si>
  <si>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</si>
  <si>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</si>
  <si>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</si>
  <si>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</si>
  <si>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</si>
  <si>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</si>
  <si>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</si>
  <si>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</si>
  <si>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</si>
  <si>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</si>
  <si>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</si>
  <si>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</si>
  <si>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</si>
  <si>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</si>
  <si>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</si>
  <si>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</si>
  <si>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</si>
  <si>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</si>
  <si>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</si>
  <si>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</si>
  <si>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</si>
  <si>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</si>
  <si>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</si>
  <si>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</si>
  <si>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</si>
  <si>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</si>
  <si>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</si>
  <si>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</si>
  <si>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</si>
  <si>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</si>
  <si>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</si>
  <si>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</si>
  <si>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</si>
  <si>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</si>
  <si>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</si>
  <si>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</si>
  <si>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</si>
  <si>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</si>
  <si>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</si>
  <si>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</si>
  <si>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</si>
  <si>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</si>
  <si>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</si>
  <si>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</si>
  <si>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</si>
  <si>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</si>
  <si>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</si>
  <si>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</si>
  <si>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</si>
  <si>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</si>
  <si>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</si>
  <si>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</si>
  <si>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</si>
  <si>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</si>
  <si>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</si>
  <si>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</si>
  <si>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</si>
  <si>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</si>
  <si>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</si>
  <si>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</si>
  <si>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</si>
  <si>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</si>
  <si>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</si>
  <si>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</si>
  <si>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</si>
  <si>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</si>
  <si>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</si>
  <si>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</si>
  <si>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</si>
  <si>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</si>
  <si>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</si>
  <si>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</si>
  <si>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</si>
  <si>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</si>
  <si>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</si>
  <si>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</si>
  <si>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</si>
  <si>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</si>
  <si>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</si>
  <si>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</si>
  <si>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</si>
  <si>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</si>
  <si>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</si>
  <si>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</si>
  <si>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</si>
  <si>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</si>
  <si>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</si>
  <si>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</si>
  <si>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</si>
  <si>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</si>
  <si>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</si>
  <si>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</si>
  <si>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</si>
  <si>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</si>
  <si>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</si>
  <si>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</si>
  <si>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</si>
  <si>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</si>
  <si>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</si>
  <si>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</si>
  <si>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</si>
  <si>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</si>
  <si>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</si>
  <si>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</si>
  <si>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</si>
  <si>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</si>
  <si>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</si>
  <si>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</si>
  <si>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</si>
  <si>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</si>
  <si>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</si>
  <si>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</si>
  <si>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</si>
  <si>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</si>
  <si>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</si>
  <si>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</si>
  <si>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</si>
  <si>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</si>
  <si>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</si>
  <si>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</si>
  <si>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</si>
  <si>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</si>
  <si>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</si>
  <si>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</si>
  <si>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</si>
  <si>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</si>
  <si>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</si>
  <si>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</si>
  <si>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</si>
  <si>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</si>
  <si>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</si>
  <si>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</si>
  <si>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</si>
  <si>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</si>
  <si>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</si>
  <si>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</si>
  <si>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</si>
  <si>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</si>
  <si>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</si>
  <si>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</si>
  <si>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</si>
  <si>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</si>
  <si>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</si>
  <si>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</si>
  <si>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</si>
  <si>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</si>
  <si>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</si>
  <si>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</si>
  <si>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</si>
  <si>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</si>
  <si>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</si>
  <si>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</si>
  <si>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</si>
  <si>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</si>
  <si>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</si>
  <si>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</si>
  <si>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</si>
  <si>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</si>
  <si>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</si>
  <si>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</si>
  <si>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</si>
  <si>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</si>
  <si>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</si>
  <si>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</si>
  <si>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</si>
  <si>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</si>
  <si>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</si>
  <si>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</si>
  <si>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</si>
  <si>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</si>
  <si>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</si>
  <si>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</si>
  <si>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</si>
  <si>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</si>
  <si>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</si>
  <si>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</si>
  <si>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</si>
  <si>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</si>
  <si>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</si>
  <si>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</si>
  <si>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</si>
  <si>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</si>
  <si>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</si>
  <si>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</si>
  <si>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</si>
  <si>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</si>
  <si>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</si>
  <si>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</si>
  <si>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</si>
  <si>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</si>
  <si>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</si>
  <si>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</si>
  <si>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</si>
  <si>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</si>
  <si>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</si>
  <si>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</si>
  <si>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</si>
  <si>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</si>
  <si>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</si>
  <si>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</si>
  <si>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</si>
  <si>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</si>
  <si>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</si>
  <si>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</si>
  <si>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</si>
  <si>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</si>
  <si>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</si>
  <si>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</si>
  <si>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</si>
  <si>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</si>
  <si>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</si>
  <si>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</si>
  <si>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</si>
  <si>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</si>
  <si>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</si>
  <si>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</si>
  <si>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</si>
  <si>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</si>
  <si>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</si>
  <si>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</si>
  <si>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</si>
  <si>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</si>
  <si>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</si>
  <si>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</si>
  <si>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</si>
  <si>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</si>
  <si>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</si>
  <si>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</si>
  <si>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</si>
  <si>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</si>
  <si>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</si>
  <si>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</si>
  <si>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</si>
  <si>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</si>
  <si>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</si>
  <si>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</si>
  <si>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</si>
  <si>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</si>
  <si>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</si>
  <si>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</si>
  <si>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</si>
  <si>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</si>
  <si>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</si>
  <si>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</si>
  <si>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</si>
  <si>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</si>
  <si>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</si>
  <si>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</si>
  <si>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</si>
  <si>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</si>
  <si>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</si>
  <si>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</si>
  <si>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</si>
  <si>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</si>
  <si>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</si>
  <si>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</si>
  <si>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</si>
  <si>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</si>
  <si>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</si>
  <si>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</si>
  <si>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</si>
  <si>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</si>
  <si>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</si>
  <si>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</si>
  <si>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</si>
  <si>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</si>
  <si>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</si>
  <si>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</si>
  <si>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</si>
  <si>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</si>
  <si>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</si>
  <si>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</si>
  <si>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</si>
  <si>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</si>
  <si>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</si>
  <si>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</si>
  <si>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</si>
  <si>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</si>
  <si>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</si>
  <si>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</si>
  <si>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</si>
  <si>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</si>
  <si>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</si>
  <si>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</si>
  <si>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</si>
  <si>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</si>
  <si>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</si>
  <si>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</si>
  <si>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</si>
  <si>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</si>
  <si>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</si>
  <si>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</si>
  <si>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</si>
  <si>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</si>
  <si>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</si>
  <si>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</si>
  <si>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</si>
  <si>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</si>
  <si>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</si>
  <si>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</si>
  <si>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</si>
  <si>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</si>
  <si>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</si>
  <si>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</si>
  <si>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</si>
  <si>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</si>
  <si>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</si>
  <si>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</si>
  <si>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</si>
  <si>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</si>
  <si>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</si>
  <si>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</si>
  <si>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</si>
  <si>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</si>
  <si>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</si>
  <si>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</si>
  <si>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</si>
  <si>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</si>
  <si>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</si>
  <si>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</si>
  <si>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</si>
  <si>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</si>
  <si>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</si>
  <si>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</si>
  <si>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</si>
  <si>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</si>
  <si>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</si>
  <si>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</si>
  <si>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</si>
  <si>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</si>
  <si>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</si>
  <si>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</si>
  <si>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</si>
  <si>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</si>
  <si>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</si>
  <si>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</si>
  <si>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</si>
  <si>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</si>
  <si>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</si>
  <si>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</si>
  <si>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</si>
  <si>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</si>
  <si>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</si>
  <si>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</si>
  <si>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</si>
  <si>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</si>
  <si>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</si>
  <si>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</si>
  <si>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</si>
  <si>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</si>
  <si>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</si>
  <si>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</si>
  <si>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</si>
  <si>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</si>
  <si>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</si>
  <si>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</si>
  <si>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</si>
  <si>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</si>
  <si>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</si>
  <si>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</si>
  <si>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</si>
  <si>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</si>
  <si>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</si>
  <si>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</si>
  <si>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</si>
  <si>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</si>
  <si>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</si>
  <si>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</si>
  <si>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</si>
  <si>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</si>
  <si>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</si>
  <si>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</si>
  <si>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</si>
  <si>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</si>
  <si>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</si>
  <si>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</si>
  <si>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</si>
  <si>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</si>
  <si>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</si>
  <si>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</si>
  <si>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</si>
  <si>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</si>
  <si>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</si>
  <si>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</si>
  <si>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</si>
  <si>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</si>
  <si>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</si>
  <si>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</si>
  <si>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</si>
  <si>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</si>
  <si>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</si>
  <si>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</si>
  <si>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</si>
  <si>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</si>
  <si>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</si>
  <si>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</si>
  <si>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</si>
  <si>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</si>
  <si>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</si>
  <si>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</si>
  <si>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</si>
  <si>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</si>
  <si>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</si>
  <si>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</si>
  <si>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</si>
  <si>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</si>
  <si>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</si>
  <si>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</si>
  <si>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</si>
  <si>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</si>
  <si>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</si>
  <si>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</si>
  <si>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</si>
  <si>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</si>
  <si>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</si>
  <si>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</si>
  <si>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</si>
  <si>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</si>
  <si>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</si>
  <si>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</si>
  <si>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</si>
  <si>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</si>
  <si>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</si>
  <si>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</si>
  <si>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</si>
  <si>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</si>
  <si>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</si>
  <si>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</si>
  <si>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</si>
  <si>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</si>
  <si>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</si>
  <si>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</si>
  <si>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</si>
  <si>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</si>
  <si>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</si>
  <si>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</si>
  <si>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</si>
  <si>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</si>
  <si>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</si>
  <si>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</si>
  <si>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</si>
  <si>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</si>
  <si>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</si>
  <si>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</si>
  <si>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</si>
  <si>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</si>
  <si>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</si>
  <si>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</si>
  <si>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</si>
  <si>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</si>
  <si>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</si>
  <si>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</si>
  <si>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</si>
  <si>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</si>
  <si>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</si>
  <si>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</si>
  <si>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</si>
  <si>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</si>
  <si>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</si>
  <si>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</si>
  <si>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</si>
  <si>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</si>
  <si>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</si>
  <si>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</si>
  <si>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</si>
  <si>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</si>
  <si>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</si>
  <si>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</si>
  <si>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</si>
  <si>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</si>
  <si>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</si>
  <si>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</si>
  <si>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</si>
  <si>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</si>
  <si>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</si>
  <si>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</si>
  <si>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</si>
  <si>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</si>
  <si>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</si>
  <si>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</si>
  <si>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</si>
  <si>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</si>
  <si>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</si>
  <si>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</si>
  <si>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</si>
  <si>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</si>
  <si>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</si>
  <si>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</si>
  <si>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</si>
  <si>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</si>
  <si>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</si>
  <si>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</si>
  <si>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</si>
  <si>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</si>
  <si>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</si>
  <si>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</si>
  <si>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</si>
  <si>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</si>
  <si>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</si>
  <si>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</si>
  <si>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</si>
  <si>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</si>
  <si>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</si>
  <si>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</si>
  <si>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</si>
  <si>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</si>
  <si>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</si>
  <si>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</si>
  <si>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</si>
  <si>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</si>
  <si>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</si>
  <si>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</si>
  <si>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</si>
  <si>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</si>
  <si>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</si>
  <si>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</si>
  <si>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</si>
  <si>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</si>
  <si>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</si>
  <si>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</si>
  <si>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</si>
  <si>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</si>
  <si>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</si>
  <si>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</si>
  <si>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</si>
  <si>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</si>
  <si>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</si>
  <si>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</si>
  <si>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</si>
  <si>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</si>
  <si>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</si>
  <si>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</si>
  <si>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</si>
  <si>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</si>
  <si>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</si>
  <si>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</si>
  <si>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</si>
  <si>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</si>
  <si>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</si>
  <si>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</si>
  <si>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</si>
  <si>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</si>
  <si>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</si>
  <si>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</si>
  <si>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</si>
  <si>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</si>
  <si>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</si>
  <si>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</si>
  <si>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</si>
  <si>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</si>
  <si>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</si>
  <si>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</si>
  <si>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</si>
  <si>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</si>
  <si>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</si>
  <si>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</si>
  <si>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</si>
  <si>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</si>
  <si>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</si>
  <si>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</si>
  <si>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</si>
  <si>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</si>
  <si>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</si>
  <si>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</si>
  <si>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</si>
  <si>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</si>
  <si>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</si>
  <si>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</si>
  <si>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</si>
  <si>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</si>
  <si>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</si>
  <si>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</si>
  <si>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</si>
  <si>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</si>
  <si>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</si>
  <si>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</si>
  <si>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</si>
  <si>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</si>
  <si>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</si>
  <si>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</si>
  <si>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</si>
  <si>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</si>
  <si>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</si>
  <si>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</si>
  <si>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</si>
  <si>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</si>
  <si>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</si>
  <si>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</si>
  <si>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</si>
  <si>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</si>
  <si>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</si>
  <si>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</si>
  <si>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</si>
  <si>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</si>
  <si>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</si>
  <si>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</si>
  <si>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</si>
  <si>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</si>
  <si>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</si>
  <si>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</si>
  <si>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</si>
  <si>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</si>
  <si>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</si>
  <si>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</si>
  <si>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</si>
  <si>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</si>
  <si>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</si>
  <si>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</si>
  <si>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</si>
  <si>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</si>
  <si>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</si>
  <si>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</si>
  <si>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</si>
  <si>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</si>
  <si>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</si>
  <si>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</si>
  <si>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</si>
  <si>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</si>
  <si>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</si>
  <si>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</si>
  <si>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</si>
  <si>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</si>
  <si>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</si>
  <si>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</si>
  <si>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</si>
  <si>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</si>
  <si>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</si>
  <si>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</si>
  <si>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</si>
  <si>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</si>
  <si>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</si>
  <si>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</si>
  <si>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</si>
  <si>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</si>
  <si>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</si>
  <si>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</si>
  <si>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</si>
  <si>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</si>
  <si>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</si>
  <si>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</si>
  <si>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</si>
  <si>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</si>
  <si>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</si>
  <si>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</si>
  <si>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</si>
  <si>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</si>
  <si>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</si>
  <si>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</si>
  <si>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</si>
  <si>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</si>
  <si>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</si>
  <si>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</si>
  <si>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</si>
  <si>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</si>
  <si>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</si>
  <si>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</si>
  <si>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</si>
  <si>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</si>
  <si>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</si>
  <si>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</si>
  <si>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</si>
  <si>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</si>
  <si>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</si>
  <si>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</si>
  <si>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</si>
  <si>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</si>
  <si>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</si>
  <si>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</si>
  <si>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</si>
  <si>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</si>
  <si>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</si>
  <si>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</si>
  <si>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</si>
  <si>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</si>
  <si>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</si>
  <si>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</si>
  <si>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</si>
  <si>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</si>
  <si>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</si>
  <si>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</si>
  <si>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</si>
  <si>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</si>
  <si>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</si>
  <si>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</si>
  <si>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</si>
  <si>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</si>
  <si>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</si>
  <si>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</si>
  <si>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</si>
  <si>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</si>
  <si>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</si>
  <si>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</si>
  <si>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</si>
  <si>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</si>
  <si>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</si>
  <si>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</si>
  <si>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</si>
  <si>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</si>
  <si>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</si>
  <si>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</si>
  <si>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</si>
  <si>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</si>
  <si>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</si>
  <si>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</si>
  <si>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</si>
  <si>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</si>
  <si>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</si>
  <si>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</si>
  <si>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</si>
  <si>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</si>
  <si>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</si>
  <si>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</si>
  <si>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</si>
  <si>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</si>
  <si>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</si>
  <si>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</si>
  <si>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</si>
  <si>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</si>
  <si>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</si>
  <si>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</si>
  <si>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</si>
  <si>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</si>
  <si>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</si>
  <si>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</si>
  <si>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</si>
  <si>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</si>
  <si>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</si>
  <si>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</si>
  <si>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</si>
  <si>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</si>
  <si>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</si>
  <si>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</si>
  <si>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</si>
  <si>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</si>
  <si>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</si>
  <si>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</si>
  <si>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</si>
  <si>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</si>
  <si>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</si>
  <si>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</si>
  <si>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</si>
  <si>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</si>
  <si>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</si>
  <si>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</si>
  <si>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</si>
  <si>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</si>
  <si>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</si>
  <si>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</si>
  <si>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</si>
  <si>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</si>
  <si>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</si>
  <si>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</si>
  <si>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</si>
  <si>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</si>
  <si>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</si>
  <si>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</si>
  <si>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</si>
  <si>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</si>
  <si>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</si>
  <si>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</si>
  <si>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</si>
  <si>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</si>
  <si>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</si>
  <si>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</si>
  <si>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</si>
  <si>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</si>
  <si>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</si>
  <si>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</si>
  <si>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</si>
  <si>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</si>
  <si>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</si>
  <si>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</si>
  <si>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</si>
  <si>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</si>
  <si>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</si>
  <si>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</si>
  <si>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</si>
  <si>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</si>
  <si>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</si>
  <si>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</si>
  <si>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</si>
  <si>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</si>
  <si>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</si>
  <si>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</si>
  <si>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</si>
  <si>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</si>
  <si>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</si>
  <si>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</si>
  <si>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</si>
  <si>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</si>
  <si>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</si>
  <si>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</si>
  <si>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</si>
  <si>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</si>
  <si>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</si>
  <si>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</si>
  <si>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</si>
  <si>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</si>
  <si>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</si>
  <si>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</si>
  <si>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</si>
  <si>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</si>
  <si>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</si>
  <si>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</si>
  <si>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</si>
  <si>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</si>
  <si>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</si>
  <si>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</si>
  <si>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</si>
  <si>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</si>
  <si>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</si>
  <si>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</si>
  <si>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</si>
  <si>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</si>
  <si>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</si>
  <si>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</si>
  <si>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</si>
  <si>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</si>
  <si>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</si>
  <si>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</si>
  <si>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</si>
  <si>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</si>
  <si>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</si>
  <si>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</si>
  <si>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</si>
  <si>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</si>
  <si>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</si>
  <si>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</si>
  <si>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</si>
  <si>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</si>
  <si>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</si>
  <si>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</si>
  <si>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</si>
  <si>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</si>
  <si>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</si>
  <si>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</si>
  <si>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</si>
  <si>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</si>
  <si>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</si>
  <si>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</si>
  <si>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</si>
  <si>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</si>
  <si>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</si>
  <si>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</si>
  <si>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</si>
  <si>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</si>
  <si>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</si>
  <si>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</si>
  <si>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</si>
  <si>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</si>
  <si>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</si>
  <si>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</si>
  <si>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</si>
  <si>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</si>
  <si>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</si>
  <si>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</si>
  <si>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</si>
  <si>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</si>
  <si>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</si>
  <si>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</si>
  <si>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</si>
  <si>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</si>
  <si>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</si>
  <si>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</si>
  <si>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</si>
  <si>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</si>
  <si>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</si>
  <si>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</si>
  <si>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</si>
  <si>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</si>
  <si>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</si>
  <si>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</si>
  <si>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</si>
  <si>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</si>
  <si>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</si>
  <si>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</si>
  <si>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</si>
  <si>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</si>
  <si>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</si>
  <si>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</si>
  <si>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</si>
  <si>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</si>
  <si>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</si>
  <si>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</si>
  <si>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</si>
  <si>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</si>
  <si>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</si>
  <si>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</si>
  <si>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</si>
  <si>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</si>
  <si>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</si>
  <si>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</si>
  <si>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</si>
  <si>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</si>
  <si>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</si>
  <si>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</si>
  <si>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</si>
  <si>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</si>
  <si>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</si>
  <si>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</si>
  <si>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</si>
  <si>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</si>
  <si>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</si>
  <si>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</si>
  <si>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</si>
  <si>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</si>
  <si>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</si>
  <si>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</si>
  <si>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</si>
  <si>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</si>
  <si>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</si>
  <si>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</si>
  <si>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</si>
  <si>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</si>
  <si>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</si>
  <si>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</si>
  <si>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</si>
  <si>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</si>
  <si>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</si>
  <si>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</si>
  <si>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</si>
  <si>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</si>
  <si>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</si>
  <si>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</si>
  <si>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</si>
  <si>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</si>
  <si>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</si>
  <si>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</si>
  <si>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</si>
  <si>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</si>
  <si>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</si>
  <si>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</si>
  <si>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</si>
  <si>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</si>
  <si>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</si>
  <si>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</si>
  <si>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</si>
  <si>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</si>
  <si>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</si>
  <si>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</si>
  <si>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</si>
  <si>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</si>
  <si>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</si>
  <si>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</si>
  <si>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</si>
  <si>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</si>
  <si>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</si>
  <si>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</si>
  <si>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</si>
  <si>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</si>
  <si>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</si>
  <si>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</si>
  <si>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</si>
  <si>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</si>
  <si>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</si>
  <si>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</si>
  <si>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</si>
  <si>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</si>
  <si>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</si>
  <si>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</si>
  <si>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</si>
  <si>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</si>
  <si>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</si>
  <si>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</si>
  <si>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</si>
  <si>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</si>
  <si>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</si>
  <si>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</si>
  <si>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</si>
  <si>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</si>
  <si>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</si>
  <si>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</si>
  <si>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</si>
  <si>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</si>
  <si>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</si>
  <si>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</si>
  <si>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</si>
  <si>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</si>
  <si>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</si>
  <si>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</si>
  <si>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</si>
  <si>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</si>
  <si>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</si>
  <si>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</si>
  <si>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</si>
  <si>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</si>
  <si>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</si>
  <si>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</si>
  <si>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</si>
  <si>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</si>
  <si>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</si>
  <si>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</si>
  <si>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</si>
  <si>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</si>
  <si>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</si>
  <si>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</si>
  <si>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</si>
  <si>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</si>
  <si>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</si>
  <si>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</si>
  <si>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</si>
  <si>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</si>
  <si>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</si>
  <si>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</si>
  <si>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</si>
  <si>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</si>
  <si>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</si>
  <si>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</si>
  <si>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</si>
  <si>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</si>
  <si>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</si>
  <si>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</si>
  <si>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</si>
  <si>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</si>
  <si>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</si>
  <si>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</si>
  <si>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</si>
  <si>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</si>
  <si>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</si>
  <si>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</si>
  <si>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</si>
  <si>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</si>
  <si>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</si>
  <si>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</si>
  <si>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</si>
  <si>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</si>
  <si>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</si>
  <si>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</si>
  <si>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</si>
  <si>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</si>
  <si>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</si>
  <si>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</si>
  <si>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</si>
  <si>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</si>
  <si>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</si>
  <si>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</si>
  <si>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</si>
  <si>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</si>
  <si>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</si>
  <si>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</si>
  <si>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</si>
  <si>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</si>
  <si>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</si>
  <si>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</si>
  <si>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</si>
  <si>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</si>
  <si>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</si>
  <si>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</si>
  <si>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</si>
  <si>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</si>
  <si>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</si>
  <si>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</si>
  <si>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</si>
  <si>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</si>
  <si>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</si>
  <si>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</si>
  <si>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</si>
  <si>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</si>
  <si>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</si>
  <si>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</si>
  <si>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</si>
  <si>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</si>
  <si>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</si>
  <si>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</si>
  <si>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</si>
  <si>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</si>
  <si>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</si>
  <si>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</si>
  <si>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</si>
  <si>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</si>
  <si>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</si>
  <si>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</si>
  <si>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</si>
  <si>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</si>
  <si>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</si>
  <si>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</si>
  <si>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</si>
  <si>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</si>
  <si>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</si>
  <si>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</si>
  <si>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</si>
  <si>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</si>
  <si>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</si>
  <si>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</si>
  <si>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</si>
  <si>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</si>
  <si>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</si>
  <si>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</si>
  <si>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</si>
  <si>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</si>
  <si>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</si>
  <si>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</si>
  <si>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</si>
  <si>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</si>
  <si>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</si>
  <si>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</si>
  <si>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</si>
  <si>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</si>
  <si>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</si>
  <si>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</si>
  <si>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</si>
  <si>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</si>
  <si>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</si>
  <si>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</si>
  <si>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</si>
  <si>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</si>
  <si>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</si>
  <si>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</si>
  <si>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</si>
  <si>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</si>
  <si>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</si>
  <si>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</si>
  <si>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</si>
  <si>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</si>
  <si>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</si>
  <si>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</si>
  <si>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</si>
  <si>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</si>
  <si>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</si>
  <si>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</si>
  <si>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</si>
  <si>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</si>
  <si>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</si>
  <si>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</si>
  <si>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</si>
  <si>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</si>
  <si>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</si>
  <si>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</si>
  <si>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</si>
  <si>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</si>
  <si>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</si>
  <si>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</si>
  <si>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</si>
  <si>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</si>
  <si>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</si>
  <si>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</si>
  <si>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</si>
  <si>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</si>
  <si>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</si>
  <si>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</si>
  <si>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</si>
  <si>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</si>
  <si>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</si>
  <si>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</si>
  <si>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</si>
  <si>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</si>
  <si>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</si>
  <si>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</si>
  <si>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</si>
  <si>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</si>
  <si>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</si>
  <si>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</si>
  <si>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</si>
  <si>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</si>
  <si>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</si>
  <si>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</si>
  <si>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</si>
  <si>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</si>
  <si>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</si>
  <si>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</si>
  <si>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</si>
  <si>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</si>
  <si>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</si>
  <si>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</si>
  <si>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</si>
  <si>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</si>
  <si>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</si>
  <si>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</si>
  <si>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</si>
  <si>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</si>
  <si>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</si>
  <si>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</si>
  <si>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</si>
  <si>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</si>
  <si>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</si>
  <si>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</si>
  <si>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</si>
  <si>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</si>
  <si>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</si>
  <si>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</si>
  <si>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</si>
  <si>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</si>
  <si>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</si>
  <si>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</si>
  <si>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</si>
  <si>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</si>
  <si>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</si>
  <si>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</si>
  <si>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</si>
  <si>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</si>
  <si>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</si>
  <si>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</si>
  <si>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</si>
  <si>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</si>
  <si>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</si>
  <si>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</si>
  <si>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</si>
  <si>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</si>
  <si>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</si>
  <si>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</si>
  <si>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</si>
  <si>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</si>
  <si>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</si>
  <si>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</si>
  <si>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</si>
  <si>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</si>
  <si>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</si>
  <si>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</si>
  <si>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</si>
  <si>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</si>
  <si>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</si>
  <si>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</si>
  <si>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</si>
  <si>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</si>
  <si>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</si>
  <si>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</si>
  <si>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</si>
  <si>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</si>
  <si>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</si>
  <si>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</si>
  <si>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</si>
  <si>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</si>
  <si>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</si>
  <si>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</si>
  <si>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</si>
  <si>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</si>
  <si>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</si>
  <si>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</si>
  <si>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</si>
  <si>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</si>
  <si>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</si>
  <si>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</si>
  <si>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</si>
  <si>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</si>
  <si>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</si>
  <si>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</si>
  <si>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</si>
  <si>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</si>
  <si>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</si>
  <si>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</si>
  <si>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</si>
  <si>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</si>
  <si>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</si>
  <si>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</si>
  <si>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</si>
  <si>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</si>
  <si>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</si>
  <si>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</si>
  <si>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</si>
  <si>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</si>
  <si>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</si>
  <si>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</si>
  <si>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</si>
  <si>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</si>
  <si>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</si>
  <si>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</si>
  <si>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</si>
  <si>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</si>
  <si>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</si>
  <si>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</si>
  <si>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</si>
  <si>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</si>
  <si>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</si>
  <si>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</si>
  <si>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</si>
  <si>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</si>
  <si>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</si>
  <si>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</si>
  <si>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</si>
  <si>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</si>
  <si>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</si>
  <si>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</si>
  <si>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</si>
  <si>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</si>
  <si>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</si>
  <si>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</si>
  <si>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</si>
  <si>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</si>
  <si>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</si>
  <si>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</si>
  <si>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</si>
  <si>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</si>
  <si>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</si>
  <si>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</si>
  <si>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</si>
  <si>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</si>
  <si>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</si>
  <si>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</si>
  <si>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</si>
  <si>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</si>
  <si>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</si>
  <si>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</si>
  <si>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</si>
  <si>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</si>
  <si>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</si>
  <si>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</si>
  <si>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</si>
  <si>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</si>
  <si>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</si>
  <si>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</si>
  <si>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</si>
  <si>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</si>
  <si>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</si>
  <si>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</si>
  <si>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</si>
  <si>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</si>
  <si>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</si>
  <si>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</si>
  <si>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</si>
  <si>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</si>
  <si>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</si>
  <si>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</si>
  <si>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</si>
  <si>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</si>
  <si>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</si>
  <si>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</si>
  <si>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</si>
  <si>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</si>
  <si>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</si>
  <si>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</si>
  <si>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</si>
  <si>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</si>
  <si>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</si>
  <si>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</si>
  <si>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</si>
  <si>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</si>
  <si>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</si>
  <si>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</si>
  <si>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</si>
  <si>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</si>
  <si>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</si>
  <si>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</si>
  <si>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</si>
  <si>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</si>
  <si>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</si>
  <si>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</si>
  <si>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</si>
  <si>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</si>
  <si>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</si>
  <si>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</si>
  <si>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</si>
  <si>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</si>
  <si>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</si>
  <si>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</si>
  <si>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</si>
  <si>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</si>
  <si>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</si>
  <si>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</si>
  <si>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</si>
  <si>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</si>
  <si>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</si>
  <si>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</si>
  <si>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</si>
  <si>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</si>
  <si>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</si>
  <si>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</si>
  <si>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</si>
  <si>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</si>
  <si>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</si>
  <si>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</si>
  <si>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</si>
  <si>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</si>
  <si>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</si>
  <si>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</si>
  <si>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</si>
  <si>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</si>
  <si>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</si>
  <si>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</si>
  <si>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</si>
  <si>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</si>
  <si>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</si>
  <si>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</si>
  <si>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</si>
  <si>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</si>
  <si>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</si>
  <si>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</si>
  <si>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</si>
  <si>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</si>
  <si>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</si>
  <si>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</si>
  <si>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</si>
  <si>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</si>
  <si>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</si>
  <si>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</si>
  <si>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</si>
  <si>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</si>
  <si>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</si>
  <si>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</si>
  <si>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</si>
  <si>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</si>
  <si>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</si>
  <si>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</si>
  <si>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</si>
  <si>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</si>
  <si>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</si>
  <si>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</si>
  <si>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</si>
  <si>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</si>
  <si>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</si>
  <si>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</si>
  <si>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</si>
  <si>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</si>
  <si>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</si>
  <si>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</si>
  <si>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</si>
  <si>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</si>
  <si>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</si>
  <si>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</si>
  <si>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</si>
  <si>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</si>
  <si>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</si>
  <si>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</si>
  <si>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</si>
  <si>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</si>
  <si>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</si>
  <si>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</si>
  <si>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</si>
  <si>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</si>
  <si>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</si>
  <si>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</si>
  <si>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</si>
  <si>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</si>
  <si>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</si>
  <si>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</si>
  <si>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</si>
  <si>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</si>
  <si>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</si>
  <si>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</si>
  <si>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</si>
  <si>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</si>
  <si>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</si>
  <si>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</si>
  <si>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</si>
  <si>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</si>
  <si>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</si>
  <si>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</si>
  <si>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</si>
  <si>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</si>
  <si>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</si>
  <si>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</si>
  <si>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</si>
  <si>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</si>
  <si>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</si>
  <si>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</si>
  <si>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</si>
  <si>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</si>
  <si>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</si>
  <si>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</si>
  <si>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</si>
  <si>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</si>
  <si>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</si>
  <si>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</si>
  <si>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</si>
  <si>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</si>
  <si>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</si>
  <si>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</si>
  <si>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</si>
  <si>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</si>
  <si>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</si>
  <si>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</si>
  <si>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</si>
  <si>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</si>
  <si>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</si>
  <si>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</si>
  <si>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</si>
  <si>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</si>
  <si>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</si>
  <si>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</si>
  <si>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</si>
  <si>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</si>
  <si>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</si>
  <si>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</si>
  <si>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</si>
  <si>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</si>
  <si>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</si>
  <si>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</si>
  <si>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</si>
  <si>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</si>
  <si>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</si>
  <si>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</si>
  <si>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</si>
  <si>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</si>
  <si>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</si>
  <si>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</si>
  <si>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</si>
  <si>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</si>
  <si>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</si>
  <si>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</si>
  <si>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</si>
  <si>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</si>
  <si>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</si>
  <si>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</si>
  <si>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</si>
  <si>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</si>
  <si>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</si>
  <si>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</si>
  <si>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</si>
  <si>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</si>
  <si>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</si>
  <si>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</si>
  <si>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</si>
  <si>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</si>
  <si>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</si>
  <si>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</si>
  <si>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</si>
  <si>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</si>
  <si>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</si>
  <si>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</si>
  <si>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</si>
  <si>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</si>
  <si>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</si>
  <si>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</si>
  <si>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</si>
  <si>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</si>
  <si>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</si>
  <si>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</si>
  <si>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</si>
  <si>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</si>
  <si>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</si>
  <si>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</si>
  <si>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</si>
  <si>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</si>
  <si>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</si>
  <si>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</si>
  <si>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</si>
  <si>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</si>
  <si>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</si>
  <si>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</si>
  <si>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</si>
  <si>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</si>
  <si>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</si>
  <si>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</si>
  <si>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</si>
  <si>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</si>
  <si>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</si>
  <si>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</si>
  <si>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</si>
  <si>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</si>
  <si>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</si>
  <si>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</si>
  <si>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</si>
  <si>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</si>
  <si>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</si>
  <si>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</si>
  <si>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</si>
  <si>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</si>
  <si>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</si>
  <si>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</si>
  <si>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</si>
  <si>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</si>
  <si>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</si>
  <si>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</si>
  <si>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</si>
  <si>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</si>
  <si>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</si>
  <si>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</si>
  <si>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</si>
  <si>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</si>
  <si>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</si>
  <si>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</si>
  <si>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</si>
  <si>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</si>
  <si>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</si>
  <si>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</si>
  <si>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</si>
  <si>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</si>
  <si>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</si>
  <si>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</si>
  <si>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</si>
  <si>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</si>
  <si>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</si>
  <si>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</si>
  <si>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</si>
  <si>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</si>
  <si>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</si>
  <si>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</si>
  <si>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</si>
  <si>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</si>
  <si>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</si>
  <si>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</si>
  <si>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</si>
  <si>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</si>
  <si>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</si>
  <si>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</si>
  <si>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</si>
  <si>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</si>
  <si>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</si>
  <si>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</si>
  <si>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</si>
  <si>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</si>
  <si>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</si>
  <si>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</si>
  <si>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</si>
  <si>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</si>
  <si>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</si>
  <si>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</si>
  <si>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</si>
  <si>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</si>
  <si>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</si>
  <si>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</si>
  <si>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</si>
  <si>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</si>
  <si>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</si>
  <si>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</si>
  <si>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</si>
  <si>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</si>
  <si>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</si>
  <si>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</si>
  <si>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</si>
  <si>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</si>
  <si>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</si>
  <si>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</si>
  <si>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</si>
  <si>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</si>
  <si>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</si>
  <si>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</si>
  <si>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</si>
  <si>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</si>
  <si>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</si>
  <si>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</si>
  <si>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</si>
  <si>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</si>
  <si>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</si>
  <si>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</si>
  <si>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</si>
  <si>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</si>
  <si>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</si>
  <si>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</si>
  <si>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</si>
  <si>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</si>
  <si>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</si>
  <si>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</si>
  <si>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</si>
  <si>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</si>
  <si>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</si>
  <si>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</si>
  <si>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</si>
  <si>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</si>
  <si>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</si>
  <si>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</si>
  <si>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</si>
  <si>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</si>
  <si>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</si>
  <si>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</si>
  <si>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</si>
  <si>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</si>
  <si>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</si>
  <si>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</si>
  <si>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</si>
  <si>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</si>
  <si>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</si>
  <si>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</si>
  <si>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</si>
  <si>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</si>
  <si>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</si>
  <si>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</si>
  <si>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</si>
  <si>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</si>
  <si>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</si>
  <si>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</si>
  <si>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</si>
  <si>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</si>
  <si>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</si>
  <si>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</si>
  <si>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</si>
  <si>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</si>
  <si>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</si>
  <si>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</si>
  <si>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</si>
  <si>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</si>
  <si>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</si>
  <si>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</si>
  <si>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</si>
  <si>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</si>
  <si>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</si>
  <si>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</si>
  <si>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</si>
  <si>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</si>
  <si>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</si>
  <si>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</si>
  <si>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</si>
  <si>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</si>
  <si>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</si>
  <si>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</si>
  <si>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</si>
  <si>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</si>
  <si>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</si>
  <si>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</si>
  <si>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</si>
  <si>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</si>
  <si>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</si>
  <si>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</si>
  <si>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</si>
  <si>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</si>
  <si>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</si>
  <si>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</si>
  <si>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</si>
  <si>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</si>
  <si>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</si>
  <si>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</si>
  <si>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</si>
  <si>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</si>
  <si>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</si>
  <si>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</si>
  <si>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</si>
  <si>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</si>
  <si>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</si>
  <si>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</si>
  <si>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</si>
  <si>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</si>
  <si>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</si>
  <si>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</si>
  <si>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</si>
  <si>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</si>
  <si>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</si>
  <si>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</si>
  <si>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</si>
  <si>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</si>
  <si>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</si>
  <si>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</si>
  <si>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</si>
  <si>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</si>
  <si>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</si>
  <si>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</si>
  <si>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</si>
  <si>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</si>
  <si>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</si>
  <si>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</si>
  <si>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</si>
  <si>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</si>
  <si>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</si>
  <si>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</si>
  <si>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</si>
  <si>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</si>
  <si>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</si>
  <si>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</si>
  <si>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</si>
  <si>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</si>
  <si>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</si>
  <si>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</si>
  <si>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</si>
  <si>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</si>
  <si>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</si>
  <si>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</si>
  <si>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</si>
  <si>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</si>
  <si>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</si>
  <si>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</si>
  <si>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</si>
  <si>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</si>
  <si>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</si>
  <si>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</si>
  <si>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</si>
  <si>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</si>
  <si>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</si>
  <si>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</si>
  <si>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</si>
  <si>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</si>
  <si>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</si>
  <si>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</si>
  <si>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</si>
  <si>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</si>
  <si>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</si>
  <si>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</si>
  <si>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</si>
  <si>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</si>
  <si>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</si>
  <si>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</si>
  <si>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</si>
  <si>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</si>
  <si>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</si>
  <si>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</si>
  <si>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</si>
  <si>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</si>
  <si>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</si>
  <si>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</si>
  <si>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</si>
  <si>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</si>
  <si>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</si>
  <si>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</si>
  <si>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</si>
  <si>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</si>
  <si>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</si>
  <si>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</si>
  <si>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</si>
  <si>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</si>
  <si>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</si>
  <si>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</si>
  <si>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</si>
  <si>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</si>
  <si>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</si>
  <si>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</si>
  <si>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</si>
  <si>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</si>
  <si>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</si>
  <si>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</si>
  <si>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</si>
  <si>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</si>
  <si>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</si>
  <si>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</si>
  <si>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</si>
  <si>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</si>
  <si>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</si>
  <si>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</si>
  <si>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</si>
  <si>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</si>
  <si>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</si>
  <si>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</si>
  <si>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</si>
  <si>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</si>
  <si>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</si>
  <si>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</si>
  <si>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</si>
  <si>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</si>
  <si>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</si>
  <si>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</si>
  <si>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</si>
  <si>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</si>
  <si>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</si>
  <si>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</si>
  <si>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</si>
  <si>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</si>
  <si>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</si>
  <si>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</si>
  <si>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</si>
  <si>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</si>
  <si>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</si>
  <si>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</si>
  <si>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</si>
  <si>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</si>
  <si>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</si>
  <si>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</si>
  <si>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</si>
  <si>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</si>
  <si>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</si>
  <si>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</si>
  <si>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</si>
  <si>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</si>
  <si>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</si>
  <si>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</si>
  <si>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</si>
  <si>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</si>
  <si>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</si>
  <si>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</si>
  <si>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</si>
  <si>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</si>
  <si>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</si>
  <si>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</si>
  <si>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</si>
  <si>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</si>
  <si>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</si>
  <si>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</si>
  <si>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</si>
  <si>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</si>
  <si>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</si>
  <si>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</si>
  <si>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</si>
  <si>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</si>
  <si>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</si>
  <si>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</si>
  <si>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</si>
  <si>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</si>
  <si>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</si>
  <si>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</si>
  <si>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</si>
  <si>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</si>
  <si>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</si>
  <si>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</si>
  <si>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</si>
  <si>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</si>
  <si>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</si>
  <si>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</si>
  <si>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</si>
  <si>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</si>
  <si>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</si>
  <si>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</si>
  <si>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</si>
  <si>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</si>
  <si>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</si>
  <si>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</si>
  <si>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</si>
  <si>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</si>
  <si>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</si>
  <si>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</si>
  <si>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</si>
  <si>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</si>
  <si>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</si>
  <si>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</si>
  <si>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</si>
  <si>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</si>
  <si>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</si>
  <si>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</si>
  <si>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</si>
  <si>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</si>
  <si>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</si>
  <si>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</si>
  <si>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</si>
  <si>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</si>
  <si>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</si>
  <si>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</si>
  <si>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</si>
  <si>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</si>
  <si>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</si>
  <si>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</si>
  <si>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</si>
  <si>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</si>
  <si>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</si>
  <si>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</si>
  <si>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</si>
  <si>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</si>
  <si>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</si>
  <si>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</si>
  <si>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</si>
  <si>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</si>
  <si>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</si>
  <si>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</si>
  <si>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</si>
  <si>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</si>
  <si>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</si>
  <si>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</si>
  <si>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</si>
  <si>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</si>
  <si>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</si>
  <si>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</si>
  <si>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</si>
  <si>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</si>
  <si>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</si>
  <si>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</si>
  <si>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</si>
  <si>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</si>
  <si>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</si>
  <si>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</si>
  <si>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</si>
  <si>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</si>
  <si>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</si>
  <si>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</si>
  <si>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</si>
  <si>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</si>
  <si>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</si>
  <si>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</si>
  <si>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</si>
  <si>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</si>
  <si>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</si>
  <si>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</si>
  <si>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</si>
  <si>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</si>
  <si>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</si>
  <si>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</si>
  <si>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</si>
  <si>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</si>
  <si>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</si>
  <si>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</si>
  <si>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</si>
  <si>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</si>
  <si>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</si>
  <si>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</si>
  <si>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</si>
  <si>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</si>
  <si>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</si>
  <si>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</si>
  <si>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</si>
  <si>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</si>
  <si>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</si>
  <si>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</si>
  <si>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</si>
  <si>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</si>
  <si>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</si>
  <si>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</si>
  <si>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</si>
  <si>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</si>
  <si>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</si>
  <si>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</si>
  <si>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</si>
  <si>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</si>
  <si>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</si>
  <si>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</si>
  <si>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</si>
  <si>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</si>
  <si>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</si>
  <si>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</si>
  <si>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</si>
  <si>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</si>
  <si>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</si>
  <si>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</si>
  <si>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</si>
  <si>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</si>
  <si>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</si>
  <si>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</si>
  <si>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</si>
  <si>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</si>
  <si>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</si>
  <si>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</si>
  <si>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</si>
  <si>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</si>
  <si>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</si>
  <si>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</si>
  <si>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</si>
  <si>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</si>
  <si>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</si>
  <si>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</si>
  <si>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</si>
  <si>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</si>
  <si>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</si>
  <si>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</si>
  <si>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</si>
  <si>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</si>
  <si>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</si>
  <si>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</si>
  <si>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</si>
  <si>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</si>
  <si>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</si>
  <si>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</si>
  <si>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</si>
  <si>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</si>
  <si>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</si>
  <si>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</si>
  <si>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</si>
  <si>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</si>
  <si>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</si>
  <si>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</si>
  <si>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</si>
  <si>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</si>
  <si>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</si>
  <si>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</si>
  <si>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</si>
  <si>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</si>
  <si>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</si>
  <si>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</si>
  <si>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</si>
  <si>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</si>
  <si>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</si>
  <si>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</si>
  <si>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</si>
  <si>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</si>
  <si>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</si>
  <si>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</si>
  <si>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</si>
  <si>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</si>
  <si>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</si>
  <si>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</si>
  <si>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</si>
  <si>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</si>
  <si>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</si>
  <si>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</si>
  <si>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</si>
  <si>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</si>
  <si>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</si>
  <si>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</si>
  <si>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</si>
  <si>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</si>
  <si>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</si>
  <si>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</si>
  <si>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</si>
  <si>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</si>
  <si>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</si>
  <si>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</si>
  <si>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</si>
  <si>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</si>
  <si>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</si>
  <si>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</si>
  <si>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</si>
  <si>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</si>
  <si>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</si>
  <si>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</si>
  <si>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</si>
  <si>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</si>
  <si>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</si>
  <si>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</si>
  <si>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</si>
  <si>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</si>
  <si>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</si>
  <si>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</si>
  <si>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</si>
  <si>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</si>
  <si>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</si>
  <si>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</si>
  <si>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</si>
  <si>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</si>
  <si>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</si>
  <si>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</si>
  <si>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</si>
  <si>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</si>
  <si>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</si>
  <si>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</si>
  <si>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</si>
  <si>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</si>
  <si>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</si>
  <si>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</si>
  <si>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</si>
  <si>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</si>
  <si>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</si>
  <si>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</si>
  <si>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</si>
  <si>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</si>
  <si>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</si>
  <si>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</si>
  <si>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</si>
  <si>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</si>
  <si>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</si>
  <si>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</si>
  <si>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</si>
  <si>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</si>
  <si>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</si>
  <si>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</si>
  <si>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</si>
  <si>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</si>
  <si>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</si>
  <si>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</si>
  <si>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</si>
  <si>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</si>
  <si>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</si>
  <si>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</si>
  <si>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</si>
  <si>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</si>
  <si>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</si>
  <si>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</si>
  <si>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</si>
  <si>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</si>
  <si>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</si>
  <si>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</si>
  <si>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</si>
  <si>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</si>
  <si>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</si>
  <si>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</si>
  <si>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</si>
  <si>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</si>
  <si>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</si>
  <si>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</si>
  <si>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</si>
  <si>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</si>
  <si>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</si>
  <si>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</si>
  <si>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</si>
  <si>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</si>
  <si>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</si>
  <si>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</si>
  <si>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</si>
  <si>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</si>
  <si>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</si>
  <si>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</si>
  <si>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</si>
  <si>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</si>
  <si>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</si>
  <si>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</si>
  <si>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</si>
  <si>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</si>
  <si>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</si>
  <si>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</si>
  <si>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</si>
  <si>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</si>
  <si>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</si>
  <si>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</si>
  <si>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</si>
  <si>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</si>
  <si>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</si>
  <si>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</si>
  <si>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</si>
  <si>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</si>
  <si>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</si>
  <si>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</si>
  <si>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</si>
  <si>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</si>
  <si>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</si>
  <si>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</si>
  <si>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</si>
  <si>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</si>
  <si>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</si>
  <si>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</si>
  <si>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</si>
  <si>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</si>
  <si>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</si>
  <si>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</si>
  <si>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</si>
  <si>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</si>
  <si>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</si>
  <si>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</si>
  <si>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</si>
  <si>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</si>
  <si>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</si>
  <si>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</si>
  <si>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</si>
  <si>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</si>
  <si>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</si>
  <si>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</si>
  <si>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</si>
  <si>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</si>
  <si>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</si>
  <si>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</si>
  <si>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</si>
  <si>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</si>
  <si>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</si>
  <si>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</si>
  <si>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</si>
  <si>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</si>
  <si>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</si>
  <si>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</si>
  <si>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</si>
  <si>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</si>
  <si>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</si>
  <si>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</si>
  <si>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</si>
  <si>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</si>
  <si>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</si>
  <si>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</si>
  <si>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</si>
  <si>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</si>
  <si>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</si>
  <si>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</si>
  <si>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</si>
  <si>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</si>
  <si>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</si>
  <si>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</si>
  <si>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</si>
  <si>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</si>
  <si>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</si>
  <si>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</si>
  <si>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</si>
  <si>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</si>
  <si>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</si>
  <si>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</si>
  <si>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</si>
  <si>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</si>
  <si>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</si>
  <si>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</si>
  <si>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</si>
  <si>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</si>
  <si>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</si>
  <si>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</si>
  <si>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</si>
  <si>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</si>
  <si>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</si>
  <si>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</si>
  <si>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</si>
  <si>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</si>
  <si>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</si>
  <si>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</si>
  <si>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</si>
  <si>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</si>
  <si>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</si>
  <si>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</si>
  <si>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</si>
  <si>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</si>
  <si>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</si>
  <si>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</si>
  <si>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</si>
  <si>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</si>
  <si>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</si>
  <si>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</si>
  <si>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</si>
  <si>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</si>
  <si>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</si>
  <si>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</si>
  <si>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</si>
  <si>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</si>
  <si>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</si>
  <si>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</si>
  <si>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</si>
  <si>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</si>
  <si>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</si>
  <si>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</si>
  <si>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</si>
  <si>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</si>
  <si>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</si>
  <si>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</si>
  <si>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</si>
  <si>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</si>
  <si>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</si>
  <si>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</si>
  <si>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</si>
  <si>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</si>
  <si>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</si>
  <si>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</si>
  <si>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</si>
  <si>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</si>
  <si>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</si>
  <si>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</si>
  <si>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</si>
  <si>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</si>
  <si>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</si>
  <si>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</si>
  <si>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</si>
  <si>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</si>
  <si>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</si>
  <si>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</si>
  <si>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</si>
  <si>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</si>
  <si>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</si>
  <si>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</si>
  <si>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</si>
  <si>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</si>
  <si>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</si>
  <si>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</si>
  <si>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</si>
  <si>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</si>
  <si>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</si>
  <si>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</si>
  <si>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</si>
  <si>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</si>
  <si>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</si>
  <si>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</si>
  <si>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</si>
  <si>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</si>
  <si>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</si>
  <si>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</si>
  <si>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</si>
  <si>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</si>
  <si>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</si>
  <si>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</si>
  <si>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</si>
  <si>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</si>
  <si>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</si>
  <si>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</si>
  <si>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</si>
  <si>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</si>
  <si>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</si>
  <si>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</si>
  <si>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</si>
  <si>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</si>
  <si>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</si>
  <si>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</si>
  <si>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</si>
  <si>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</si>
  <si>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</si>
  <si>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</si>
  <si>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</si>
  <si>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</si>
  <si>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</si>
  <si>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</si>
  <si>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</si>
  <si>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</si>
  <si>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</si>
  <si>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</si>
  <si>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</si>
  <si>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</si>
  <si>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</si>
  <si>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</si>
  <si>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</si>
  <si>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</si>
  <si>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</si>
  <si>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</si>
  <si>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</si>
  <si>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</si>
  <si>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</si>
  <si>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</si>
  <si>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</si>
  <si>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</si>
  <si>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</si>
  <si>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</si>
  <si>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</si>
  <si>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</si>
  <si>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</si>
  <si>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</si>
  <si>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</si>
  <si>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</si>
  <si>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</si>
  <si>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</si>
  <si>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</si>
  <si>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</si>
  <si>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</si>
  <si>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</si>
  <si>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</si>
  <si>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</si>
  <si>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</si>
  <si>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</si>
  <si>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</si>
  <si>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</si>
  <si>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</si>
  <si>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</si>
  <si>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</si>
  <si>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</si>
  <si>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</si>
  <si>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</si>
  <si>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</si>
  <si>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</si>
  <si>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</si>
  <si>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</si>
  <si>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</si>
  <si>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</si>
  <si>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</si>
  <si>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</si>
  <si>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</si>
  <si>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</si>
  <si>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</si>
  <si>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</si>
  <si>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</si>
  <si>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</si>
  <si>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</si>
  <si>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</si>
  <si>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</si>
  <si>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</si>
  <si>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</si>
  <si>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</si>
  <si>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</si>
  <si>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</si>
  <si>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</si>
  <si>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</si>
  <si>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</si>
  <si>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</si>
  <si>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</si>
  <si>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</si>
  <si>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</si>
  <si>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</si>
  <si>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</si>
  <si>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</si>
  <si>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</si>
  <si>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</si>
  <si>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</si>
  <si>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</si>
  <si>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</si>
  <si>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</si>
  <si>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</si>
  <si>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</si>
  <si>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</si>
  <si>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</si>
  <si>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</si>
  <si>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</si>
  <si>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</si>
  <si>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</si>
  <si>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</si>
  <si>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</si>
  <si>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</si>
  <si>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</si>
  <si>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</si>
  <si>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</si>
  <si>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</si>
  <si>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</si>
  <si>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</si>
  <si>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</si>
  <si>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</si>
  <si>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</si>
  <si>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</si>
  <si>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</si>
  <si>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</si>
  <si>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</si>
  <si>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</si>
  <si>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</si>
  <si>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</si>
  <si>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</si>
  <si>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</si>
  <si>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</si>
  <si>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</si>
  <si>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</si>
  <si>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</si>
  <si>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</si>
  <si>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</si>
  <si>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</si>
  <si>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</si>
  <si>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</si>
  <si>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</si>
  <si>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</si>
  <si>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</si>
  <si>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</si>
  <si>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</si>
  <si>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</si>
  <si>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</si>
  <si>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</si>
  <si>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</si>
  <si>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</si>
  <si>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</si>
  <si>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</si>
  <si>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</si>
  <si>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</si>
  <si>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</si>
  <si>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</si>
  <si>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</si>
  <si>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</si>
  <si>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</si>
  <si>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</si>
  <si>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</si>
  <si>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</si>
  <si>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</si>
  <si>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</si>
  <si>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</si>
  <si>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</si>
  <si>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</si>
  <si>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</si>
  <si>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</si>
  <si>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</si>
  <si>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</si>
  <si>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</si>
  <si>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</si>
  <si>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</si>
  <si>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</si>
  <si>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</si>
  <si>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</si>
  <si>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</si>
  <si>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</si>
  <si>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</si>
  <si>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</si>
  <si>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</si>
  <si>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</si>
  <si>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</si>
  <si>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</si>
  <si>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</si>
  <si>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</si>
  <si>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</si>
  <si>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</si>
  <si>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</si>
  <si>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</si>
  <si>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</si>
  <si>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</si>
  <si>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</si>
  <si>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</si>
  <si>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</si>
  <si>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</si>
  <si>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</si>
  <si>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</si>
  <si>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</si>
  <si>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</si>
  <si>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</si>
  <si>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</si>
  <si>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</si>
  <si>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</si>
  <si>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</si>
  <si>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</si>
  <si>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</si>
  <si>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</si>
  <si>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</si>
  <si>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</si>
  <si>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</si>
  <si>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</si>
  <si>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</si>
  <si>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</si>
  <si>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</si>
  <si>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</si>
  <si>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</si>
  <si>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</si>
  <si>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</si>
  <si>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</si>
  <si>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</si>
  <si>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</si>
  <si>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</si>
  <si>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</si>
  <si>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</si>
  <si>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</si>
  <si>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</si>
  <si>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</si>
  <si>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</si>
  <si>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</si>
  <si>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</si>
  <si>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</si>
  <si>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</si>
  <si>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</si>
  <si>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</si>
  <si>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</si>
  <si>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</si>
  <si>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</si>
  <si>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</si>
  <si>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</si>
  <si>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</si>
  <si>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</si>
  <si>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</si>
  <si>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</si>
  <si>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</si>
  <si>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</si>
  <si>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</si>
  <si>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</si>
  <si>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</si>
  <si>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</si>
  <si>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</si>
  <si>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</si>
  <si>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</si>
  <si>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</si>
  <si>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</si>
  <si>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</si>
  <si>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</si>
  <si>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</si>
  <si>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</si>
  <si>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</si>
  <si>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</si>
  <si>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</si>
  <si>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</si>
  <si>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</si>
  <si>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</si>
  <si>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</si>
  <si>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</si>
  <si>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</si>
  <si>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</si>
  <si>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</si>
  <si>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</si>
  <si>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</si>
  <si>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</si>
  <si>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</si>
  <si>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</si>
  <si>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</si>
  <si>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</si>
  <si>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</si>
  <si>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</si>
  <si>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</si>
  <si>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</si>
  <si>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</si>
  <si>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</si>
  <si>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</si>
  <si>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</si>
  <si>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</si>
  <si>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</si>
  <si>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</si>
  <si>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</si>
  <si>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</si>
  <si>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</si>
  <si>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</si>
  <si>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</si>
  <si>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</si>
  <si>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</si>
  <si>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</si>
  <si>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</si>
  <si>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</si>
  <si>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</si>
  <si>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</si>
  <si>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</si>
  <si>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</si>
  <si>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</si>
  <si>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</si>
  <si>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</si>
  <si>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</si>
  <si>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</si>
  <si>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</si>
  <si>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</si>
  <si>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</si>
  <si>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</si>
  <si>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</si>
  <si>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</si>
  <si>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</si>
  <si>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</si>
  <si>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</si>
  <si>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</si>
  <si>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</si>
  <si>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</si>
  <si>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</si>
  <si>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</si>
  <si>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</si>
  <si>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</si>
  <si>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</si>
  <si>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</si>
  <si>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</si>
  <si>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</si>
  <si>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</si>
  <si>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</si>
  <si>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</si>
  <si>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</si>
  <si>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</si>
  <si>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</si>
  <si>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</si>
  <si>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</si>
  <si>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</si>
  <si>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</si>
  <si>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</si>
  <si>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</si>
  <si>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</si>
  <si>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</si>
  <si>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</si>
  <si>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</si>
  <si>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</si>
  <si>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</si>
  <si>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</si>
  <si>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</si>
  <si>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</si>
  <si>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</si>
  <si>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</si>
  <si>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</si>
  <si>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</si>
  <si>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</si>
  <si>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</si>
  <si>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</si>
  <si>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</si>
  <si>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</si>
  <si>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</si>
  <si>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</si>
  <si>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</si>
  <si>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</si>
  <si>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</si>
  <si>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</si>
  <si>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</si>
  <si>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</si>
  <si>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</si>
  <si>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</si>
  <si>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</si>
  <si>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</si>
  <si>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</si>
  <si>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</si>
  <si>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</si>
  <si>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</si>
  <si>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</si>
  <si>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</si>
  <si>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</si>
  <si>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</si>
  <si>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</si>
  <si>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</si>
  <si>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</si>
  <si>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</si>
  <si>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</si>
  <si>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</si>
  <si>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</si>
  <si>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</si>
  <si>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</si>
  <si>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</si>
  <si>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</si>
  <si>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</si>
  <si>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</si>
  <si>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</si>
  <si>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</si>
  <si>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</si>
  <si>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</si>
  <si>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</si>
  <si>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</si>
  <si>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</si>
  <si>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</si>
  <si>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</si>
  <si>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</si>
  <si>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</si>
  <si>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</si>
  <si>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</si>
  <si>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</si>
  <si>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</si>
  <si>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</si>
  <si>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</si>
  <si>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</si>
  <si>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</si>
  <si>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</si>
  <si>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</si>
  <si>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</si>
  <si>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</si>
  <si>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</si>
  <si>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</si>
  <si>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</si>
  <si>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</si>
  <si>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</si>
  <si>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</si>
  <si>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</si>
  <si>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</si>
  <si>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</si>
  <si>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</si>
  <si>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</si>
  <si>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</si>
  <si>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</si>
  <si>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</si>
  <si>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</si>
  <si>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</si>
  <si>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</si>
  <si>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</si>
  <si>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</si>
  <si>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</si>
  <si>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</si>
  <si>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</si>
  <si>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</si>
  <si>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</si>
  <si>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</si>
  <si>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</si>
  <si>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</si>
  <si>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</si>
  <si>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</si>
  <si>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</si>
  <si>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</si>
  <si>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</si>
  <si>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</si>
  <si>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</si>
  <si>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</si>
  <si>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</si>
  <si>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</si>
  <si>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</si>
  <si>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</si>
  <si>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</si>
  <si>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</si>
  <si>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</si>
  <si>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</si>
  <si>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</si>
  <si>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</si>
  <si>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</si>
  <si>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</si>
  <si>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</si>
  <si>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</si>
  <si>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</si>
  <si>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</si>
  <si>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</si>
  <si>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</si>
  <si>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</si>
  <si>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</si>
  <si>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</si>
  <si>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</si>
  <si>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</si>
  <si>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</si>
  <si>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</si>
  <si>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</si>
  <si>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</si>
  <si>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</si>
  <si>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</si>
  <si>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</si>
  <si>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</si>
  <si>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</si>
  <si>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</si>
  <si>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</si>
  <si>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</si>
  <si>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</si>
  <si>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</si>
  <si>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</si>
  <si>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</si>
  <si>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</si>
  <si>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</si>
  <si>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</si>
  <si>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</si>
  <si>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</si>
  <si>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</si>
  <si>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</si>
  <si>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</si>
  <si>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</si>
  <si>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</si>
  <si>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</si>
  <si>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</si>
  <si>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</si>
  <si>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</si>
  <si>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</si>
  <si>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</si>
  <si>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</si>
  <si>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</si>
  <si>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</si>
  <si>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</si>
  <si>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</si>
  <si>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</si>
  <si>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</si>
  <si>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</si>
  <si>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</si>
  <si>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</si>
  <si>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</si>
  <si>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</si>
  <si>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</si>
  <si>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</si>
  <si>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</si>
  <si>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</si>
  <si>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</si>
  <si>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</si>
  <si>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</si>
  <si>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</si>
  <si>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</si>
  <si>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</si>
  <si>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</si>
  <si>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</si>
  <si>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</si>
  <si>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</si>
  <si>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</si>
  <si>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</si>
  <si>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</si>
  <si>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</si>
  <si>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</si>
  <si>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</si>
  <si>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</si>
  <si>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</si>
  <si>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</si>
  <si>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</si>
  <si>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</si>
  <si>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</si>
  <si>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</si>
  <si>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</si>
  <si>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</si>
  <si>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</si>
  <si>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</si>
  <si>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</si>
  <si>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</si>
  <si>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</si>
  <si>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</si>
  <si>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</si>
  <si>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</si>
  <si>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</si>
  <si>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</si>
  <si>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</si>
  <si>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</si>
  <si>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</si>
  <si>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</si>
  <si>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</si>
  <si>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</si>
  <si>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</si>
  <si>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</si>
  <si>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</si>
  <si>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</si>
  <si>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</si>
  <si>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</si>
  <si>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</si>
  <si>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</si>
  <si>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</si>
  <si>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</si>
  <si>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</si>
  <si>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</si>
  <si>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</si>
  <si>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</si>
  <si>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</si>
  <si>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</si>
  <si>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</si>
  <si>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</si>
  <si>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</si>
  <si>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</si>
  <si>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</si>
  <si>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</si>
  <si>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</si>
  <si>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</si>
  <si>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</si>
  <si>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</si>
  <si>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</si>
  <si>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</si>
  <si>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</si>
  <si>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</si>
  <si>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</si>
  <si>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</si>
  <si>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</si>
  <si>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</si>
  <si>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</si>
  <si>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</si>
  <si>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</si>
  <si>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</si>
  <si>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</si>
  <si>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</si>
  <si>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</si>
  <si>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</si>
  <si>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</si>
  <si>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</si>
  <si>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</si>
  <si>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</si>
  <si>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</si>
  <si>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</si>
  <si>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</si>
  <si>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</si>
  <si>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</si>
  <si>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</si>
  <si>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</si>
  <si>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</si>
  <si>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</si>
  <si>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</si>
  <si>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</si>
  <si>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</si>
  <si>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</si>
  <si>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</si>
  <si>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</si>
  <si>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</si>
  <si>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</si>
  <si>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</si>
  <si>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</si>
  <si>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</si>
  <si>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</si>
  <si>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</si>
  <si>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</si>
  <si>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</si>
  <si>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</si>
  <si>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</si>
  <si>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</si>
  <si>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</si>
  <si>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</si>
  <si>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</si>
  <si>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</si>
  <si>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</si>
  <si>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</si>
  <si>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</si>
  <si>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</si>
  <si>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</si>
  <si>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</si>
  <si>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</si>
  <si>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</si>
  <si>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</si>
  <si>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</si>
  <si>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</si>
  <si>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</si>
  <si>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</si>
  <si>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</si>
  <si>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</si>
  <si>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</si>
  <si>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</si>
  <si>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</si>
  <si>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</si>
  <si>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</si>
  <si>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</si>
  <si>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</si>
  <si>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</si>
  <si>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</si>
  <si>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</si>
  <si>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</si>
  <si>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</si>
  <si>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</si>
  <si>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</si>
  <si>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</si>
  <si>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</si>
  <si>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</si>
  <si>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</si>
  <si>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</si>
  <si>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</si>
  <si>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</si>
  <si>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</si>
  <si>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</si>
  <si>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</si>
  <si>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</si>
  <si>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</si>
  <si>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</si>
  <si>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</si>
  <si>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</si>
  <si>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</si>
  <si>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</si>
  <si>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</si>
  <si>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</si>
  <si>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</si>
  <si>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</si>
  <si>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</si>
  <si>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</si>
  <si>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</si>
  <si>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</si>
  <si>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</si>
  <si>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</si>
  <si>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</si>
  <si>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</si>
  <si>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</si>
  <si>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</si>
  <si>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</si>
  <si>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</si>
  <si>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</si>
  <si>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</si>
  <si>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</si>
  <si>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</si>
  <si>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</si>
  <si>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</si>
  <si>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</si>
  <si>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</si>
  <si>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</si>
  <si>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</si>
  <si>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</si>
  <si>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</si>
  <si>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</si>
  <si>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</si>
  <si>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</si>
  <si>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</si>
  <si>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</si>
  <si>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</si>
  <si>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</si>
  <si>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</si>
  <si>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</si>
  <si>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</si>
  <si>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</si>
  <si>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</si>
  <si>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</si>
  <si>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</si>
  <si>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</si>
  <si>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</si>
  <si>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</si>
  <si>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</si>
  <si>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</si>
  <si>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</si>
  <si>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</si>
  <si>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</si>
  <si>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</si>
  <si>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</si>
  <si>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</si>
  <si>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</si>
  <si>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</si>
  <si>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</si>
  <si>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</si>
  <si>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</si>
  <si>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</si>
  <si>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</si>
  <si>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</si>
  <si>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</si>
  <si>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</si>
  <si>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</si>
  <si>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</si>
  <si>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</si>
  <si>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</si>
  <si>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</si>
  <si>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</si>
  <si>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</si>
  <si>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</si>
  <si>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</si>
  <si>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</si>
  <si>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</si>
  <si>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</si>
  <si>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</si>
  <si>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</si>
  <si>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</si>
  <si>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</si>
  <si>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</si>
  <si>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</si>
  <si>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</si>
  <si>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</si>
  <si>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</si>
  <si>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</si>
  <si>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</si>
  <si>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</si>
  <si>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</si>
  <si>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</si>
  <si>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</si>
  <si>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</si>
  <si>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</si>
  <si>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</si>
  <si>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</si>
  <si>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</si>
  <si>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</si>
  <si>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</si>
  <si>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</si>
  <si>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</si>
  <si>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</si>
  <si>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</si>
  <si>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</si>
  <si>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</si>
  <si>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</si>
  <si>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</si>
  <si>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</si>
  <si>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</si>
  <si>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</si>
  <si>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</si>
  <si>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</si>
  <si>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</si>
  <si>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</si>
  <si>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</si>
  <si>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</si>
  <si>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</si>
  <si>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</si>
  <si>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</si>
  <si>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</si>
  <si>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</si>
  <si>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</si>
  <si>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</si>
  <si>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</si>
  <si>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</si>
  <si>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</si>
  <si>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</si>
  <si>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</si>
  <si>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</si>
  <si>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</si>
  <si>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</si>
  <si>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</si>
  <si>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</si>
  <si>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</si>
  <si>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</si>
  <si>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</si>
  <si>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</si>
  <si>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</si>
  <si>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</si>
  <si>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</si>
  <si>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</si>
  <si>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</si>
  <si>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</si>
  <si>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</si>
  <si>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</si>
  <si>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</si>
  <si>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</si>
  <si>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</si>
  <si>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</si>
  <si>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</si>
  <si>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</si>
  <si>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</si>
  <si>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</si>
  <si>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</si>
  <si>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</si>
  <si>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</si>
  <si>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</si>
  <si>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</si>
  <si>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</si>
  <si>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</si>
  <si>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</si>
  <si>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</si>
  <si>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</si>
  <si>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</si>
  <si>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</si>
  <si>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</si>
  <si>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</si>
  <si>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</si>
  <si>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</si>
  <si>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</si>
  <si>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</si>
  <si>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</si>
  <si>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</si>
  <si>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</si>
  <si>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</si>
  <si>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</si>
  <si>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</si>
  <si>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</si>
  <si>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</si>
  <si>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</si>
  <si>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</si>
  <si>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</si>
  <si>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</si>
  <si>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</si>
  <si>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</si>
  <si>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</si>
  <si>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</si>
  <si>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</si>
  <si>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</si>
  <si>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</si>
  <si>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</si>
  <si>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</si>
  <si>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</si>
  <si>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</si>
  <si>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</si>
  <si>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</si>
  <si>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</si>
  <si>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</si>
  <si>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</si>
  <si>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</si>
  <si>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</si>
  <si>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</si>
  <si>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</si>
  <si>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</si>
  <si>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</si>
  <si>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</si>
  <si>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</si>
  <si>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</si>
  <si>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</si>
  <si>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</si>
  <si>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</si>
  <si>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</si>
  <si>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</si>
  <si>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</si>
  <si>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</si>
  <si>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</si>
  <si>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</si>
  <si>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</si>
  <si>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</si>
  <si>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</si>
  <si>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</si>
  <si>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</si>
  <si>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</si>
  <si>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</si>
  <si>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</si>
  <si>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</si>
  <si>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</si>
  <si>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</si>
  <si>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</si>
  <si>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</si>
  <si>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</si>
  <si>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</si>
  <si>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</si>
  <si>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</si>
  <si>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</si>
  <si>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</si>
  <si>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</si>
  <si>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</si>
  <si>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</si>
  <si>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</si>
  <si>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</si>
  <si>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</si>
  <si>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</si>
  <si>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</si>
  <si>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</si>
  <si>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</si>
  <si>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</si>
  <si>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</si>
  <si>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</si>
  <si>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</si>
  <si>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</si>
  <si>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</si>
  <si>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</si>
  <si>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</si>
  <si>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</si>
  <si>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</si>
  <si>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</si>
  <si>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</si>
  <si>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</si>
  <si>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</si>
  <si>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</si>
  <si>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</si>
  <si>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</si>
  <si>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</si>
  <si>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</si>
  <si>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</si>
  <si>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</si>
  <si>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</si>
  <si>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</si>
  <si>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</si>
  <si>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</si>
  <si>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</si>
  <si>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</si>
  <si>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</si>
  <si>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</si>
  <si>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</si>
  <si>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</si>
  <si>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</si>
  <si>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</si>
  <si>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</si>
  <si>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</si>
  <si>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</si>
  <si>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</si>
  <si>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</si>
  <si>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</si>
  <si>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</si>
  <si>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</si>
  <si>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</si>
  <si>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</si>
  <si>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</si>
  <si>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</si>
  <si>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</si>
  <si>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</si>
  <si>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</si>
  <si>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</si>
  <si>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</si>
  <si>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</si>
  <si>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</si>
  <si>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</si>
  <si>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</si>
  <si>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</si>
  <si>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</si>
  <si>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</si>
  <si>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</si>
  <si>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</si>
  <si>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</si>
  <si>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</si>
  <si>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</si>
  <si>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</si>
  <si>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</si>
  <si>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</si>
  <si>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</si>
  <si>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</si>
  <si>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</si>
  <si>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</si>
  <si>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</si>
  <si>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</si>
  <si>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</si>
  <si>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</si>
  <si>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</si>
  <si>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</si>
  <si>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</si>
  <si>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</si>
  <si>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</si>
  <si>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</si>
  <si>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</si>
  <si>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</si>
  <si>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</si>
  <si>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</si>
  <si>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</si>
  <si>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</si>
  <si>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</si>
  <si>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</si>
  <si>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</si>
  <si>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</si>
  <si>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</si>
  <si>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</si>
  <si>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</si>
  <si>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</si>
  <si>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</si>
  <si>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</si>
  <si>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</si>
  <si>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</si>
  <si>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</si>
  <si>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</si>
  <si>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</si>
  <si>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</si>
  <si>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</si>
  <si>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</si>
  <si>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</si>
  <si>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</si>
  <si>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</si>
  <si>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</si>
  <si>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</si>
  <si>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</si>
  <si>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</si>
  <si>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</si>
  <si>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</si>
  <si>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</si>
  <si>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</si>
  <si>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</si>
  <si>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</si>
  <si>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</si>
  <si>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</si>
  <si>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</si>
  <si>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</si>
  <si>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</si>
  <si>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</si>
  <si>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</si>
  <si>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</si>
  <si>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</si>
  <si>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</si>
  <si>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</si>
  <si>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</si>
  <si>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</si>
  <si>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</si>
  <si>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</si>
  <si>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</si>
  <si>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</si>
  <si>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</si>
  <si>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</si>
  <si>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</si>
  <si>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</si>
  <si>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</si>
  <si>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</si>
  <si>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</si>
  <si>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</si>
  <si>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</si>
  <si>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</si>
  <si>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</si>
  <si>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</si>
  <si>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</si>
  <si>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</si>
  <si>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</si>
  <si>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</si>
  <si>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</si>
  <si>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</si>
  <si>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</si>
  <si>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</si>
  <si>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</si>
  <si>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</si>
  <si>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</si>
  <si>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</si>
  <si>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</si>
  <si>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</si>
  <si>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</si>
  <si>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</si>
  <si>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</si>
  <si>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</si>
  <si>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</si>
  <si>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</si>
  <si>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</si>
  <si>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</si>
  <si>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</si>
  <si>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</si>
  <si>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</si>
  <si>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</si>
  <si>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</si>
  <si>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</si>
  <si>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</si>
  <si>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</si>
  <si>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</si>
  <si>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</si>
  <si>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</si>
  <si>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</si>
  <si>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</si>
  <si>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</si>
  <si>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</si>
  <si>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</si>
  <si>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</si>
  <si>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</si>
  <si>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</si>
  <si>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</si>
  <si>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</si>
  <si>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</si>
  <si>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</si>
  <si>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</si>
  <si>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</si>
  <si>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</si>
  <si>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</si>
  <si>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</si>
  <si>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</si>
  <si>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</si>
  <si>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</si>
  <si>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</si>
  <si>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</si>
  <si>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</si>
  <si>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</si>
  <si>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</si>
  <si>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</si>
  <si>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</si>
  <si>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</si>
  <si>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</si>
  <si>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</si>
  <si>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</si>
  <si>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</si>
  <si>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</si>
  <si>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</si>
  <si>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</si>
  <si>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</si>
  <si>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</si>
  <si>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</si>
  <si>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</si>
  <si>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</si>
  <si>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</si>
  <si>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</si>
  <si>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</si>
  <si>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</si>
  <si>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</si>
  <si>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</si>
  <si>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</si>
  <si>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</si>
  <si>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</si>
  <si>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</si>
  <si>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</si>
  <si>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</si>
  <si>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</si>
  <si>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</si>
  <si>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</si>
  <si>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</si>
  <si>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</si>
  <si>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</si>
  <si>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</si>
  <si>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</si>
  <si>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</si>
  <si>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</si>
  <si>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</si>
  <si>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</si>
  <si>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</si>
  <si>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</si>
  <si>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</si>
  <si>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</si>
  <si>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</si>
  <si>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</si>
  <si>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</si>
  <si>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</si>
  <si>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</si>
  <si>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</si>
  <si>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</si>
  <si>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</si>
  <si>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</si>
  <si>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</si>
  <si>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</si>
  <si>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</si>
  <si>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</si>
  <si>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</si>
  <si>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</si>
  <si>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</si>
  <si>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</si>
  <si>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</si>
  <si>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</si>
  <si>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</si>
  <si>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</si>
  <si>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</si>
  <si>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</si>
  <si>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</si>
  <si>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</si>
  <si>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</si>
  <si>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</si>
  <si>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</si>
  <si>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</si>
  <si>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</si>
  <si>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</si>
  <si>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</si>
  <si>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</si>
  <si>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</si>
  <si>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</si>
  <si>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</si>
  <si>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</si>
  <si>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</si>
  <si>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</si>
  <si>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</si>
  <si>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</si>
  <si>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</si>
  <si>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</si>
  <si>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</si>
  <si>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</si>
  <si>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</si>
  <si>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</si>
  <si>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</si>
  <si>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</si>
  <si>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</si>
  <si>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</si>
  <si>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</si>
  <si>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</si>
  <si>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</si>
  <si>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</si>
  <si>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</si>
  <si>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</si>
  <si>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</si>
  <si>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</si>
  <si>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</si>
  <si>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</si>
  <si>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</si>
  <si>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</si>
  <si>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</si>
  <si>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</si>
  <si>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</si>
  <si>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</si>
  <si>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</si>
  <si>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</si>
  <si>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</si>
  <si>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</si>
  <si>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</si>
  <si>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</si>
  <si>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</si>
  <si>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</si>
  <si>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</si>
  <si>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</si>
  <si>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</si>
  <si>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</si>
  <si>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</si>
  <si>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</si>
  <si>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</si>
  <si>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</si>
  <si>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</si>
  <si>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</si>
  <si>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</si>
  <si>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</si>
  <si>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</si>
  <si>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</si>
  <si>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</si>
  <si>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</si>
  <si>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</si>
  <si>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</si>
  <si>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</si>
  <si>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</si>
  <si>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</si>
  <si>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</si>
  <si>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</si>
  <si>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</si>
  <si>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</si>
  <si>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</si>
  <si>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</si>
  <si>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</si>
  <si>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</si>
  <si>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</si>
  <si>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</si>
  <si>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</si>
  <si>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</si>
  <si>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</si>
  <si>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</si>
  <si>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</si>
  <si>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</si>
  <si>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</si>
  <si>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</si>
  <si>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</si>
  <si>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</si>
  <si>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</si>
  <si>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</si>
  <si>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</si>
  <si>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</si>
  <si>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</si>
  <si>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</si>
  <si>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</si>
  <si>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</si>
  <si>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</si>
  <si>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</si>
  <si>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</si>
  <si>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</si>
  <si>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</si>
  <si>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</si>
  <si>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</si>
  <si>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</si>
  <si>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</si>
  <si>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</si>
  <si>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</si>
  <si>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</si>
  <si>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</si>
  <si>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</si>
  <si>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</si>
  <si>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</si>
  <si>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</si>
  <si>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</si>
  <si>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</si>
  <si>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</si>
  <si>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</si>
  <si>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</si>
  <si>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</si>
  <si>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</si>
  <si>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</si>
  <si>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</si>
  <si>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</si>
  <si>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</si>
  <si>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</si>
  <si>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</si>
  <si>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</si>
  <si>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</si>
  <si>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</si>
  <si>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</si>
  <si>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</si>
  <si>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</si>
  <si>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</si>
  <si>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</si>
  <si>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</si>
  <si>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</si>
  <si>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</si>
  <si>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</si>
  <si>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</si>
  <si>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</si>
  <si>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</si>
  <si>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</si>
  <si>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</si>
  <si>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</si>
  <si>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</si>
  <si>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</si>
  <si>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</si>
  <si>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</si>
  <si>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</si>
  <si>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</si>
  <si>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</si>
  <si>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</si>
  <si>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</si>
  <si>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</si>
  <si>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</si>
  <si>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</si>
  <si>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</si>
  <si>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</si>
  <si>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</si>
  <si>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</si>
  <si>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</si>
  <si>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</si>
  <si>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</si>
  <si>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</si>
  <si>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</si>
  <si>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</si>
  <si>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</si>
  <si>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</si>
  <si>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</si>
  <si>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</si>
  <si>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</si>
  <si>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</si>
  <si>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</si>
  <si>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</si>
  <si>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</si>
  <si>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</si>
  <si>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</si>
  <si>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</si>
  <si>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</si>
  <si>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</si>
  <si>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</si>
  <si>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</si>
  <si>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</si>
  <si>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</si>
  <si>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</si>
  <si>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</si>
  <si>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</si>
  <si>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</si>
  <si>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</si>
  <si>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</si>
  <si>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</si>
  <si>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</si>
  <si>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</si>
  <si>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</si>
  <si>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</si>
  <si>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</si>
  <si>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</si>
  <si>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</si>
  <si>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</si>
  <si>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</si>
  <si>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</si>
  <si>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</si>
  <si>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</si>
  <si>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</si>
  <si>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</si>
  <si>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</si>
  <si>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</si>
  <si>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</si>
  <si>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</si>
  <si>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</si>
  <si>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</si>
  <si>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</si>
  <si>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</si>
  <si>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</si>
  <si>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</si>
  <si>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</si>
  <si>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</si>
  <si>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</si>
  <si>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</si>
  <si>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</si>
  <si>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</si>
  <si>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</si>
  <si>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</si>
  <si>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</si>
  <si>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</si>
  <si>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</si>
  <si>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</si>
  <si>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</si>
  <si>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</si>
  <si>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</si>
  <si>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</si>
  <si>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</si>
  <si>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</si>
  <si>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</si>
  <si>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</si>
  <si>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</si>
  <si>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</si>
  <si>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</si>
  <si>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</si>
  <si>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</si>
  <si>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</si>
  <si>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</si>
  <si>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</si>
  <si>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</si>
  <si>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</si>
  <si>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</si>
  <si>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</si>
  <si>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</si>
  <si>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</si>
  <si>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</si>
  <si>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</si>
  <si>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</si>
  <si>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</si>
  <si>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</si>
  <si>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</si>
  <si>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</si>
  <si>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</si>
  <si>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</si>
  <si>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</si>
  <si>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</si>
  <si>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</si>
  <si>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</si>
  <si>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</si>
  <si>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</si>
  <si>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</si>
  <si>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</si>
  <si>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</si>
  <si>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</si>
  <si>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</si>
  <si>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</si>
  <si>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</si>
  <si>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</si>
  <si>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</si>
  <si>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</si>
  <si>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</si>
  <si>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</si>
  <si>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</si>
  <si>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</si>
  <si>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</si>
  <si>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</si>
  <si>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</si>
  <si>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</si>
  <si>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</si>
  <si>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</si>
  <si>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</si>
  <si>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</si>
  <si>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</si>
  <si>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</si>
  <si>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</si>
  <si>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</si>
  <si>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</si>
  <si>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</si>
  <si>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</si>
  <si>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</si>
  <si>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</si>
  <si>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</si>
  <si>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</si>
  <si>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</si>
  <si>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</si>
  <si>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</si>
  <si>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</si>
  <si>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</si>
  <si>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</si>
  <si>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</si>
  <si>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</si>
  <si>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</si>
  <si>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</si>
  <si>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</si>
  <si>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</si>
  <si>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</si>
  <si>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</si>
  <si>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</si>
  <si>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</si>
  <si>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</si>
  <si>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</si>
  <si>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</si>
  <si>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</si>
  <si>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</si>
  <si>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</si>
  <si>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</si>
  <si>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</si>
  <si>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</si>
  <si>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</si>
  <si>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</si>
  <si>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</si>
  <si>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</si>
  <si>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</si>
  <si>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</si>
  <si>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</si>
  <si>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</si>
  <si>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</si>
  <si>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</si>
  <si>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</si>
  <si>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</si>
  <si>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</si>
  <si>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</si>
  <si>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</si>
  <si>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</si>
  <si>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</si>
  <si>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</si>
  <si>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</si>
  <si>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</si>
  <si>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</si>
  <si>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</si>
  <si>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</si>
  <si>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</si>
  <si>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</si>
  <si>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</si>
  <si>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</si>
  <si>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</si>
  <si>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</si>
  <si>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</si>
  <si>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</si>
  <si>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</si>
  <si>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</si>
  <si>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</si>
  <si>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</si>
  <si>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</si>
  <si>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</si>
  <si>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</si>
  <si>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</si>
  <si>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</si>
  <si>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</si>
  <si>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</si>
  <si>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</si>
  <si>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</si>
  <si>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</si>
  <si>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</si>
  <si>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</si>
  <si>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</si>
  <si>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</si>
  <si>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</si>
  <si>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</si>
  <si>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</si>
  <si>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</si>
  <si>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</si>
  <si>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</si>
  <si>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</si>
  <si>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</si>
  <si>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</si>
  <si>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</si>
  <si>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</si>
  <si>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</si>
  <si>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</si>
  <si>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</si>
  <si>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</si>
  <si>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</si>
  <si>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</si>
  <si>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</si>
  <si>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</si>
  <si>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</si>
  <si>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</si>
  <si>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</si>
  <si>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</si>
  <si>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</si>
  <si>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</si>
  <si>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</si>
  <si>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</si>
  <si>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</si>
  <si>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</si>
  <si>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</si>
  <si>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</si>
  <si>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</si>
  <si>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</si>
  <si>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</si>
  <si>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</si>
  <si>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</si>
  <si>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</si>
  <si>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</si>
  <si>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</si>
  <si>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</si>
  <si>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</si>
  <si>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</si>
  <si>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</si>
  <si>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</si>
  <si>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</si>
  <si>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</si>
  <si>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</si>
  <si>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</si>
  <si>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</si>
  <si>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</si>
  <si>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</si>
  <si>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</si>
  <si>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</si>
  <si>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</si>
  <si>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</si>
  <si>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</si>
  <si>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</si>
  <si>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</si>
  <si>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</si>
  <si>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</si>
  <si>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</si>
  <si>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</si>
  <si>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</si>
  <si>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</si>
  <si>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</si>
  <si>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</si>
  <si>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</si>
  <si>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</si>
  <si>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</si>
  <si>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</si>
  <si>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</si>
  <si>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</si>
  <si>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</si>
  <si>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</si>
  <si>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</si>
  <si>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</si>
  <si>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</si>
  <si>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</si>
  <si>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</si>
  <si>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</si>
  <si>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</si>
  <si>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</si>
  <si>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</si>
  <si>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</si>
  <si>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</si>
  <si>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</si>
  <si>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</si>
  <si>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</si>
  <si>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</si>
  <si>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</si>
  <si>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</si>
  <si>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</si>
  <si>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</si>
  <si>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</si>
  <si>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</si>
  <si>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</si>
  <si>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</si>
  <si>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</si>
  <si>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</si>
  <si>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</si>
  <si>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</si>
  <si>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</si>
  <si>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</si>
  <si>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</si>
  <si>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</si>
  <si>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</si>
  <si>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</si>
  <si>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</si>
  <si>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</si>
  <si>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</si>
  <si>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</si>
  <si>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</si>
  <si>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</si>
  <si>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</si>
  <si>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</si>
  <si>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</si>
  <si>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</si>
  <si>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</si>
  <si>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</si>
  <si>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</si>
  <si>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</si>
  <si>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</si>
  <si>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</si>
  <si>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</si>
  <si>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</si>
  <si>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</si>
  <si>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</si>
  <si>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</si>
  <si>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</si>
  <si>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</si>
  <si>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</si>
  <si>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</si>
  <si>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</si>
  <si>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</si>
  <si>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</si>
  <si>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</si>
  <si>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</si>
  <si>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</si>
  <si>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</si>
  <si>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</si>
  <si>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</si>
  <si>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</si>
  <si>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</si>
  <si>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</si>
  <si>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</si>
  <si>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</si>
  <si>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</si>
  <si>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</si>
  <si>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</si>
  <si>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</si>
  <si>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</si>
  <si>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</si>
  <si>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</si>
  <si>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</si>
  <si>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</si>
  <si>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</si>
  <si>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</si>
  <si>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</si>
  <si>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</si>
  <si>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</si>
  <si>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</si>
  <si>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</si>
  <si>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</si>
  <si>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</si>
  <si>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</si>
  <si>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</si>
  <si>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</si>
  <si>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</si>
  <si>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</si>
  <si>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</si>
  <si>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</si>
  <si>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</si>
  <si>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</si>
  <si>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</si>
  <si>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</si>
  <si>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</si>
  <si>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</si>
  <si>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</si>
  <si>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</si>
  <si>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</si>
  <si>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</si>
  <si>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</si>
  <si>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</si>
  <si>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</si>
  <si>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</si>
  <si>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</si>
  <si>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</si>
  <si>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</si>
  <si>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</si>
  <si>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</si>
  <si>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</si>
  <si>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</si>
  <si>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</si>
  <si>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</si>
  <si>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</si>
  <si>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</si>
  <si>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</si>
  <si>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</si>
  <si>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</si>
  <si>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</si>
  <si>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</si>
  <si>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</si>
  <si>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</si>
  <si>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</si>
  <si>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</si>
  <si>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</si>
  <si>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</si>
  <si>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</si>
  <si>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</si>
  <si>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</si>
  <si>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</si>
  <si>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</si>
  <si>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</si>
  <si>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</si>
  <si>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</si>
  <si>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</si>
  <si>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</si>
  <si>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</si>
  <si>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</si>
  <si>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</si>
  <si>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</si>
  <si>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</si>
  <si>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</si>
  <si>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</si>
  <si>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</si>
  <si>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</si>
  <si>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</si>
  <si>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</si>
  <si>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</si>
  <si>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</si>
  <si>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</si>
  <si>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</si>
  <si>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</si>
  <si>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</si>
  <si>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</si>
  <si>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</si>
  <si>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</si>
  <si>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</si>
  <si>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</si>
  <si>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</si>
  <si>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</si>
  <si>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</si>
  <si>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</si>
  <si>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</si>
  <si>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</si>
  <si>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</si>
  <si>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</si>
  <si>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</si>
  <si>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</si>
  <si>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</si>
  <si>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</si>
  <si>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</si>
  <si>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</si>
  <si>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</si>
  <si>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</si>
  <si>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</si>
  <si>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</si>
  <si>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</si>
  <si>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</si>
  <si>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</si>
  <si>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</si>
  <si>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</si>
  <si>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</si>
  <si>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</si>
  <si>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</si>
  <si>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</si>
  <si>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</si>
  <si>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</si>
  <si>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</si>
  <si>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</si>
  <si>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</si>
  <si>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</si>
  <si>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</si>
  <si>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</si>
  <si>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</si>
  <si>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</si>
  <si>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</si>
  <si>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</si>
  <si>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</si>
  <si>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</si>
  <si>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</si>
  <si>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</si>
  <si>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</si>
  <si>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</si>
  <si>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</si>
  <si>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</si>
  <si>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</si>
  <si>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</si>
  <si>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</si>
  <si>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</si>
  <si>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</si>
  <si>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</si>
  <si>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</si>
  <si>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</si>
  <si>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</si>
  <si>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</si>
  <si>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</si>
  <si>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</si>
  <si>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</si>
  <si>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</si>
  <si>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</si>
  <si>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</si>
  <si>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</si>
  <si>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</si>
  <si>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</si>
  <si>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</si>
  <si>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</si>
  <si>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</si>
  <si>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</si>
  <si>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</si>
  <si>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</si>
  <si>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</si>
  <si>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</si>
  <si>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</si>
  <si>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</si>
  <si>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</si>
  <si>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</si>
  <si>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</si>
  <si>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</si>
  <si>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</si>
  <si>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</si>
  <si>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</si>
  <si>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</si>
  <si>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</si>
  <si>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</si>
  <si>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</si>
  <si>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</si>
  <si>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</si>
  <si>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</si>
  <si>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</si>
  <si>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</si>
  <si>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</si>
  <si>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</si>
  <si>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</si>
  <si>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</si>
  <si>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</si>
  <si>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</si>
  <si>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</si>
  <si>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</si>
  <si>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</si>
  <si>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</si>
  <si>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</si>
  <si>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</si>
  <si>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</si>
  <si>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</si>
  <si>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</si>
  <si>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</si>
  <si>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</si>
  <si>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</si>
  <si>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</si>
  <si>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</si>
  <si>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</si>
  <si>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</si>
  <si>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</si>
  <si>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</si>
  <si>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</si>
  <si>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</si>
  <si>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</si>
  <si>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</si>
  <si>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</si>
  <si>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</si>
  <si>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</si>
  <si>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</si>
  <si>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</si>
  <si>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</si>
  <si>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</si>
  <si>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</si>
  <si>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</si>
  <si>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</si>
  <si>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</si>
  <si>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</si>
  <si>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</si>
  <si>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</si>
  <si>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</si>
  <si>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</si>
  <si>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</si>
  <si>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</si>
  <si>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</si>
  <si>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</si>
  <si>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</si>
  <si>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</si>
  <si>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</si>
  <si>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</si>
  <si>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</si>
  <si>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</si>
  <si>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</si>
  <si>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</si>
  <si>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</si>
  <si>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</si>
  <si>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</si>
  <si>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</si>
  <si>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</si>
  <si>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</si>
  <si>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</si>
  <si>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</si>
  <si>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</si>
  <si>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</si>
  <si>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</si>
  <si>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</si>
  <si>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</si>
  <si>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</si>
  <si>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</si>
  <si>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</si>
  <si>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</si>
  <si>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</si>
  <si>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</si>
  <si>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</si>
  <si>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</si>
  <si>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</si>
  <si>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</si>
  <si>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</si>
  <si>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</si>
  <si>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</si>
  <si>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</si>
  <si>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</si>
  <si>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</si>
  <si>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</si>
  <si>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</si>
  <si>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</si>
  <si>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</si>
  <si>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</si>
  <si>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</si>
  <si>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</si>
  <si>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</si>
  <si>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</si>
  <si>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</si>
  <si>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</si>
  <si>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</si>
  <si>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</si>
  <si>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</si>
  <si>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</si>
  <si>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</si>
  <si>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</si>
  <si>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</si>
  <si>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</si>
  <si>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</si>
  <si>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</si>
  <si>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</si>
  <si>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</si>
  <si>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</si>
  <si>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</si>
  <si>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</si>
  <si>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</si>
  <si>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</si>
  <si>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</si>
  <si>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</si>
  <si>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</si>
  <si>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</si>
  <si>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</si>
  <si>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</si>
  <si>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</si>
  <si>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</si>
  <si>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</si>
  <si>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</si>
  <si>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</si>
  <si>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</si>
  <si>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</si>
  <si>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</si>
  <si>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</si>
  <si>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</si>
  <si>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</si>
  <si>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</si>
  <si>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</si>
  <si>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</si>
  <si>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</si>
  <si>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</si>
  <si>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</si>
  <si>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</si>
  <si>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</si>
  <si>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</si>
  <si>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</si>
  <si>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</si>
  <si>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</si>
  <si>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</si>
  <si>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</si>
  <si>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</si>
  <si>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</si>
  <si>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</si>
  <si>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</si>
  <si>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</si>
  <si>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</si>
  <si>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</si>
  <si>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</si>
  <si>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</si>
  <si>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</si>
  <si>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</si>
  <si>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</si>
  <si>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</si>
  <si>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</si>
  <si>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</si>
  <si>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</si>
  <si>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</si>
  <si>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</si>
  <si>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</si>
  <si>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</si>
  <si>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</si>
  <si>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</si>
  <si>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</si>
  <si>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</si>
  <si>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</si>
  <si>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</si>
  <si>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</si>
  <si>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</si>
  <si>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</si>
  <si>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</si>
  <si>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</si>
  <si>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</si>
  <si>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</si>
  <si>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</si>
  <si>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</si>
  <si>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</si>
  <si>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</si>
  <si>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</si>
  <si>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</si>
  <si>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</si>
  <si>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</si>
  <si>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</si>
  <si>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</si>
  <si>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</si>
  <si>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</si>
  <si>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</si>
  <si>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</si>
  <si>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</si>
  <si>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</si>
  <si>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</si>
  <si>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</si>
  <si>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</si>
  <si>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</si>
  <si>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</si>
  <si>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</si>
  <si>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</si>
  <si>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</si>
  <si>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</si>
  <si>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</si>
  <si>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</si>
  <si>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</si>
  <si>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</si>
  <si>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</si>
  <si>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</si>
  <si>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</si>
  <si>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</si>
  <si>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</si>
  <si>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</si>
  <si>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</si>
  <si>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</si>
  <si>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</si>
  <si>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</si>
  <si>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</si>
  <si>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</si>
  <si>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</si>
  <si>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</si>
  <si>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</si>
  <si>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</si>
  <si>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</si>
  <si>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</si>
  <si>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</si>
  <si>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</si>
  <si>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</si>
  <si>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</si>
  <si>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</si>
  <si>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</si>
  <si>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</si>
  <si>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</si>
  <si>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</si>
  <si>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</si>
  <si>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</si>
  <si>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</si>
  <si>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</si>
  <si>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</si>
  <si>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</si>
  <si>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</si>
  <si>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</si>
  <si>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</si>
  <si>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</si>
  <si>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</si>
  <si>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</si>
  <si>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</si>
  <si>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</si>
  <si>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</si>
  <si>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</si>
  <si>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</si>
  <si>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</si>
  <si>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</si>
  <si>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</si>
  <si>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</si>
  <si>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</si>
  <si>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</si>
  <si>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</si>
  <si>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</si>
  <si>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</si>
  <si>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</si>
  <si>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</si>
  <si>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</si>
  <si>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</si>
  <si>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</si>
  <si>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</si>
  <si>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</si>
  <si>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</si>
  <si>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</si>
  <si>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</si>
  <si>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</si>
  <si>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</si>
  <si>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</si>
  <si>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</si>
  <si>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</si>
  <si>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</si>
  <si>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</si>
  <si>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</si>
  <si>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</si>
  <si>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</si>
  <si>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</si>
  <si>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</si>
  <si>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</si>
  <si>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</si>
  <si>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</si>
  <si>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</si>
  <si>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</si>
  <si>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</si>
  <si>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</si>
  <si>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</si>
  <si>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</si>
  <si>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</si>
  <si>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</si>
  <si>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</si>
  <si>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</si>
  <si>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</si>
  <si>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</si>
  <si>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</si>
  <si>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</si>
  <si>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</si>
  <si>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</si>
  <si>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</si>
  <si>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</si>
  <si>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</si>
  <si>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</si>
  <si>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</si>
  <si>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</si>
  <si>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</si>
  <si>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</si>
  <si>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</si>
  <si>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</si>
  <si>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</si>
  <si>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</si>
  <si>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</si>
  <si>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</si>
  <si>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</si>
  <si>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</si>
  <si>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</si>
  <si>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</si>
  <si>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</si>
  <si>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</si>
  <si>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</si>
  <si>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</si>
  <si>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</si>
  <si>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</si>
  <si>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</si>
  <si>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</si>
  <si>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</si>
  <si>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</si>
  <si>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</si>
  <si>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</si>
  <si>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</si>
  <si>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</si>
  <si>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</si>
  <si>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</si>
  <si>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</si>
  <si>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</si>
  <si>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</si>
  <si>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</si>
  <si>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</si>
  <si>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</si>
  <si>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</si>
  <si>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</si>
  <si>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</si>
  <si>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</si>
  <si>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</si>
  <si>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</si>
  <si>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</si>
  <si>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</si>
  <si>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</si>
  <si>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</si>
  <si>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</si>
  <si>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</si>
  <si>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</si>
  <si>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</si>
  <si>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</si>
  <si>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</si>
  <si>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</si>
  <si>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</si>
  <si>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</si>
  <si>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</si>
  <si>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</si>
  <si>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</si>
  <si>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</si>
  <si>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</si>
  <si>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</si>
  <si>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</si>
  <si>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</si>
  <si>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</si>
  <si>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</si>
  <si>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</si>
  <si>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</si>
  <si>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</si>
  <si>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</si>
  <si>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</si>
  <si>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</si>
  <si>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</si>
  <si>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</si>
  <si>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</si>
  <si>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</si>
  <si>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</si>
  <si>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</si>
  <si>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</si>
  <si>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</si>
  <si>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</si>
  <si>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</si>
  <si>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</si>
  <si>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</si>
  <si>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</si>
  <si>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</si>
  <si>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</si>
  <si>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</si>
  <si>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</si>
  <si>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</si>
  <si>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</si>
  <si>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</si>
  <si>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</si>
  <si>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</si>
  <si>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</si>
  <si>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</si>
  <si>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</si>
  <si>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</si>
  <si>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</si>
  <si>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</si>
  <si>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</si>
  <si>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</si>
  <si>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</si>
  <si>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</si>
  <si>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</si>
  <si>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</si>
  <si>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</si>
  <si>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</si>
  <si>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</si>
  <si>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</si>
  <si>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</si>
  <si>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</si>
  <si>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</si>
  <si>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</si>
  <si>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</si>
  <si>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</si>
  <si>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</si>
  <si>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</si>
  <si>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</si>
  <si>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</si>
  <si>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</si>
  <si>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</si>
  <si>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</si>
  <si>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</si>
  <si>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</si>
  <si>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</si>
  <si>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</si>
  <si>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</si>
  <si>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</si>
  <si>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</si>
  <si>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</si>
  <si>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</si>
  <si>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</si>
  <si>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</si>
  <si>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</si>
  <si>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</si>
  <si>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</si>
  <si>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</si>
  <si>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</si>
  <si>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</si>
  <si>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</si>
  <si>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</si>
  <si>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</si>
  <si>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</si>
  <si>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</si>
  <si>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</si>
  <si>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</si>
  <si>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</si>
  <si>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</si>
  <si>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</si>
  <si>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</si>
  <si>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</si>
  <si>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</si>
  <si>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</si>
  <si>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</si>
  <si>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</si>
  <si>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</si>
  <si>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</si>
  <si>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</si>
  <si>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</si>
  <si>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</si>
  <si>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</si>
  <si>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</si>
  <si>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</si>
  <si>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</si>
  <si>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</si>
  <si>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</si>
  <si>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</si>
  <si>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</si>
  <si>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</si>
  <si>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</si>
  <si>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</si>
  <si>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</si>
  <si>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</si>
  <si>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</si>
  <si>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</si>
  <si>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</si>
  <si>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</si>
  <si>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</si>
  <si>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</si>
  <si>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</si>
  <si>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</si>
  <si>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</si>
  <si>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</si>
  <si>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</si>
  <si>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</si>
  <si>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</si>
  <si>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</si>
  <si>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</si>
  <si>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</si>
  <si>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</si>
  <si>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</si>
  <si>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</si>
  <si>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</si>
  <si>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</si>
  <si>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</si>
  <si>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</si>
  <si>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</si>
  <si>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</si>
  <si>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</si>
  <si>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</si>
  <si>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</si>
  <si>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</si>
  <si>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</si>
  <si>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</si>
  <si>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</si>
  <si>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</si>
  <si>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</si>
  <si>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</si>
  <si>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</si>
  <si>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</si>
  <si>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</si>
  <si>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</si>
  <si>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</si>
  <si>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</si>
  <si>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</si>
  <si>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</si>
  <si>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</si>
  <si>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</si>
  <si>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</si>
  <si>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</si>
  <si>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</si>
  <si>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</si>
  <si>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</si>
  <si>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</si>
  <si>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</si>
  <si>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</si>
  <si>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</si>
  <si>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</si>
  <si>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</si>
  <si>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</si>
  <si>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</si>
  <si>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</si>
  <si>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</si>
  <si>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</si>
  <si>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</si>
  <si>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</si>
  <si>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</si>
  <si>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</si>
  <si>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</si>
  <si>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</si>
  <si>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</si>
  <si>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</si>
  <si>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</si>
  <si>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</si>
  <si>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</si>
  <si>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</si>
  <si>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</si>
  <si>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</si>
  <si>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</si>
  <si>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</si>
  <si>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</si>
  <si>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</si>
  <si>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</si>
  <si>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</si>
  <si>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</si>
  <si>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</si>
  <si>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</si>
  <si>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</si>
  <si>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</si>
  <si>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</si>
  <si>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</si>
  <si>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</si>
  <si>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</si>
  <si>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</si>
  <si>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</si>
  <si>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</si>
  <si>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</si>
  <si>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</si>
  <si>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</si>
  <si>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</si>
  <si>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</si>
  <si>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</si>
  <si>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</si>
  <si>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</si>
  <si>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</si>
  <si>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</si>
  <si>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</si>
  <si>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</si>
  <si>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</si>
  <si>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</si>
  <si>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</si>
  <si>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</si>
  <si>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</si>
  <si>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</si>
  <si>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</si>
  <si>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</si>
  <si>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</si>
  <si>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</si>
  <si>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</si>
  <si>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</si>
  <si>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</si>
  <si>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</si>
  <si>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</si>
  <si>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</si>
  <si>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</si>
  <si>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</si>
  <si>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</si>
  <si>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</si>
  <si>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</si>
  <si>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</si>
  <si>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</si>
  <si>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</si>
  <si>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</si>
  <si>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</si>
  <si>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</si>
  <si>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</si>
  <si>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</si>
  <si>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</si>
  <si>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</si>
  <si>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</si>
  <si>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</si>
  <si>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</si>
  <si>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</si>
  <si>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</si>
  <si>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</si>
  <si>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</si>
  <si>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</si>
  <si>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</si>
  <si>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</si>
  <si>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</si>
  <si>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</si>
  <si>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</si>
  <si>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</si>
  <si>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</si>
  <si>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</si>
  <si>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</si>
  <si>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</si>
  <si>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</si>
  <si>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</si>
  <si>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</si>
  <si>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</si>
  <si>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</si>
  <si>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</si>
  <si>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</si>
  <si>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</si>
  <si>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</si>
  <si>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</si>
  <si>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</si>
  <si>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</si>
  <si>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</si>
  <si>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</si>
  <si>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</si>
  <si>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</si>
  <si>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</si>
  <si>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</si>
  <si>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</si>
  <si>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</si>
  <si>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</si>
  <si>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</si>
  <si>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</si>
  <si>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</si>
  <si>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</si>
  <si>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</si>
  <si>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</si>
  <si>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</si>
  <si>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</si>
  <si>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</si>
  <si>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</si>
  <si>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</si>
  <si>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</si>
  <si>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</si>
  <si>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</si>
  <si>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</si>
  <si>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</si>
  <si>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</si>
  <si>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</si>
  <si>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</si>
  <si>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</si>
  <si>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</si>
  <si>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</si>
  <si>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</si>
  <si>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</si>
  <si>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</si>
  <si>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</si>
  <si>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</si>
  <si>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</si>
  <si>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</si>
  <si>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</si>
  <si>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</si>
  <si>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</si>
  <si>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</si>
  <si>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</si>
  <si>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</si>
  <si>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</si>
  <si>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</si>
  <si>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</si>
  <si>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</si>
  <si>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</si>
  <si>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</si>
  <si>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</si>
  <si>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</si>
  <si>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</si>
  <si>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</si>
  <si>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</si>
  <si>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</si>
  <si>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</si>
  <si>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</si>
  <si>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</si>
  <si>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</si>
  <si>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</si>
  <si>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</si>
  <si>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</si>
  <si>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</si>
  <si>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</si>
  <si>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</si>
  <si>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</si>
  <si>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</si>
  <si>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</si>
  <si>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</si>
  <si>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</si>
  <si>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</si>
  <si>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</si>
  <si>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</si>
  <si>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</si>
  <si>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</si>
  <si>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</si>
  <si>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</si>
  <si>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</si>
  <si>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</si>
  <si>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</si>
  <si>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</si>
  <si>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</si>
  <si>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</si>
  <si>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</si>
  <si>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</si>
  <si>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</si>
  <si>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</si>
  <si>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</si>
  <si>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</si>
  <si>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</si>
  <si>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</si>
  <si>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</si>
  <si>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</si>
  <si>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</si>
  <si>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</si>
  <si>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</si>
  <si>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</si>
  <si>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</si>
  <si>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</si>
  <si>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</si>
  <si>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</si>
  <si>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</si>
  <si>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</si>
  <si>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</si>
  <si>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</si>
  <si>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</si>
  <si>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</si>
  <si>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</si>
  <si>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</si>
  <si>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</si>
  <si>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</si>
  <si>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</si>
  <si>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</si>
  <si>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</si>
  <si>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</si>
  <si>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</si>
  <si>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</si>
  <si>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</si>
  <si>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</si>
  <si>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</si>
  <si>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</si>
  <si>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</si>
  <si>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</si>
  <si>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</si>
  <si>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</si>
  <si>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</si>
  <si>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</si>
  <si>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</si>
  <si>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</si>
  <si>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</si>
  <si>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</si>
  <si>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</si>
  <si>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</si>
  <si>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</si>
  <si>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</si>
  <si>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</si>
  <si>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</si>
  <si>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</si>
  <si>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</si>
  <si>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</si>
  <si>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</si>
  <si>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</si>
  <si>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</si>
  <si>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</si>
  <si>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</si>
  <si>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</si>
  <si>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</si>
  <si>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</si>
  <si>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</si>
  <si>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</si>
  <si>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</si>
  <si>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</si>
  <si>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</si>
  <si>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</si>
  <si>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</si>
  <si>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</si>
  <si>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</si>
  <si>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</si>
  <si>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</si>
  <si>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</si>
  <si>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</si>
  <si>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</si>
  <si>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</si>
  <si>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</si>
  <si>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</si>
  <si>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</si>
  <si>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</si>
  <si>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</si>
  <si>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</si>
  <si>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</si>
  <si>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</si>
  <si>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</si>
  <si>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</si>
  <si>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</si>
  <si>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</si>
  <si>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</si>
  <si>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</si>
  <si>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</si>
  <si>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</si>
  <si>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</si>
  <si>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</si>
  <si>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</si>
  <si>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</si>
  <si>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</si>
  <si>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</si>
  <si>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</si>
  <si>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</si>
  <si>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</si>
  <si>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</si>
  <si>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</si>
  <si>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</si>
  <si>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</si>
  <si>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</si>
  <si>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</si>
  <si>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</si>
  <si>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</si>
  <si>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</si>
  <si>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</si>
  <si>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</si>
  <si>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</si>
  <si>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</si>
  <si>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</si>
  <si>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</si>
  <si>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</si>
  <si>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</si>
  <si>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</si>
  <si>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</si>
  <si>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</si>
  <si>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</si>
  <si>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</si>
  <si>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</si>
  <si>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</si>
  <si>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</si>
  <si>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</si>
  <si>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</si>
  <si>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</si>
  <si>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</si>
  <si>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</si>
  <si>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</si>
  <si>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</si>
  <si>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</si>
  <si>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</si>
  <si>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</si>
  <si>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</si>
  <si>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</si>
  <si>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</si>
  <si>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</si>
  <si>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</si>
  <si>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</si>
  <si>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</si>
  <si>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</si>
  <si>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</si>
  <si>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</si>
  <si>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</si>
  <si>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</si>
  <si>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</si>
  <si>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</si>
  <si>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</si>
  <si>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</si>
  <si>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</si>
  <si>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</si>
  <si>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</si>
  <si>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</si>
  <si>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</si>
  <si>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</si>
  <si>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</si>
  <si>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</si>
  <si>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</si>
  <si>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</si>
  <si>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</si>
  <si>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</si>
  <si>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</si>
  <si>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</si>
  <si>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</si>
  <si>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</si>
  <si>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</si>
  <si>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</si>
  <si>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</si>
  <si>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</si>
  <si>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</si>
  <si>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</si>
  <si>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</si>
  <si>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</si>
  <si>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</si>
  <si>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</si>
  <si>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</si>
  <si>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</si>
  <si>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</si>
  <si>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</si>
  <si>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</si>
  <si>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</si>
  <si>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</si>
  <si>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</si>
  <si>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</si>
  <si>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</si>
  <si>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</si>
  <si>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</si>
  <si>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</si>
  <si>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</si>
  <si>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</si>
  <si>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</si>
  <si>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</si>
  <si>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</si>
  <si>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</si>
  <si>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</si>
  <si>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</si>
  <si>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</si>
  <si>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</si>
  <si>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</si>
  <si>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</si>
  <si>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</si>
  <si>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</si>
  <si>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</si>
  <si>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</si>
  <si>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</si>
  <si>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</si>
  <si>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</si>
  <si>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</si>
  <si>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</si>
  <si>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</si>
  <si>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</si>
  <si>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</si>
  <si>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</si>
  <si>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</si>
  <si>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</si>
  <si>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</si>
  <si>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</si>
  <si>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</si>
  <si>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</si>
  <si>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</si>
  <si>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</si>
  <si>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</si>
  <si>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</si>
  <si>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</si>
  <si>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</si>
  <si>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</si>
  <si>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</si>
  <si>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</si>
  <si>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</si>
  <si>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</si>
  <si>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</si>
  <si>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</si>
  <si>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</si>
  <si>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</si>
  <si>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</si>
  <si>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</si>
  <si>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</si>
  <si>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</si>
  <si>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</si>
  <si>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</si>
  <si>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</si>
  <si>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</si>
  <si>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</si>
  <si>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</si>
  <si>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</si>
  <si>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</si>
  <si>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</si>
  <si>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</si>
  <si>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</si>
  <si>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</si>
  <si>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</si>
  <si>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</si>
  <si>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</si>
  <si>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</si>
  <si>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</si>
  <si>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</si>
  <si>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</si>
  <si>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</si>
  <si>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</si>
  <si>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</si>
  <si>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</si>
  <si>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</si>
  <si>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</si>
  <si>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</si>
  <si>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</si>
  <si>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</si>
  <si>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</si>
  <si>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</si>
  <si>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</si>
  <si>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</si>
  <si>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</si>
  <si>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</si>
  <si>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</si>
  <si>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</si>
  <si>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</si>
  <si>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</si>
  <si>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</si>
  <si>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</si>
  <si>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</si>
  <si>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</si>
  <si>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</si>
  <si>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</si>
  <si>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</si>
  <si>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</si>
  <si>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</si>
  <si>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</si>
  <si>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</si>
  <si>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</si>
  <si>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</si>
  <si>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</si>
  <si>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</si>
  <si>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</si>
  <si>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</si>
  <si>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</si>
  <si>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</si>
  <si>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</si>
  <si>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</si>
  <si>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</si>
  <si>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</si>
  <si>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</si>
  <si>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</si>
  <si>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</si>
  <si>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</si>
  <si>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</si>
  <si>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</si>
  <si>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</si>
  <si>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</si>
  <si>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</si>
  <si>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</si>
  <si>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</si>
  <si>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</si>
  <si>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</si>
  <si>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</si>
  <si>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</si>
  <si>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</si>
  <si>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</si>
  <si>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</si>
  <si>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</si>
  <si>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</si>
  <si>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</si>
  <si>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</si>
  <si>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</si>
  <si>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</si>
  <si>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</si>
  <si>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</si>
  <si>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</si>
  <si>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</si>
  <si>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</si>
  <si>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</si>
  <si>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</si>
  <si>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</si>
  <si>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</si>
  <si>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</si>
  <si>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</si>
  <si>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</si>
  <si>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</si>
  <si>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</si>
  <si>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</si>
  <si>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</si>
  <si>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</si>
  <si>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</si>
  <si>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</si>
  <si>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</si>
  <si>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</si>
  <si>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</si>
  <si>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</si>
  <si>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</si>
  <si>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</si>
  <si>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</si>
  <si>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</si>
  <si>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</si>
  <si>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</si>
  <si>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</si>
  <si>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</si>
  <si>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</si>
  <si>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</si>
  <si>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</si>
  <si>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</si>
  <si>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</si>
  <si>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</si>
  <si>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</si>
  <si>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</si>
  <si>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</si>
  <si>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</si>
  <si>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</si>
  <si>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</si>
  <si>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</si>
  <si>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</si>
  <si>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</si>
  <si>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</si>
  <si>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</si>
  <si>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</si>
  <si>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</si>
  <si>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</si>
  <si>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</si>
  <si>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</si>
  <si>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</si>
  <si>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</si>
  <si>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</si>
  <si>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</si>
  <si>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</si>
  <si>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</si>
  <si>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</si>
  <si>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</si>
  <si>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</si>
  <si>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</si>
  <si>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</si>
  <si>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</si>
  <si>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</si>
  <si>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</si>
  <si>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</si>
  <si>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</si>
  <si>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</si>
  <si>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</si>
  <si>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</si>
  <si>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</si>
  <si>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</si>
  <si>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</si>
  <si>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</si>
  <si>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</si>
  <si>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</si>
  <si>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</si>
  <si>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</si>
  <si>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</si>
  <si>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</si>
  <si>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</si>
  <si>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</si>
  <si>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</si>
  <si>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</si>
  <si>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</si>
  <si>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</si>
  <si>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</si>
  <si>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</si>
  <si>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</si>
  <si>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</si>
  <si>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</si>
  <si>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</si>
  <si>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</si>
  <si>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</si>
  <si>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</si>
  <si>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</si>
  <si>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</si>
  <si>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</si>
  <si>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</si>
  <si>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</si>
  <si>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</si>
  <si>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</si>
  <si>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</si>
  <si>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</si>
  <si>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</si>
  <si>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</si>
  <si>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</si>
  <si>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</si>
  <si>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</si>
  <si>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</si>
  <si>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</si>
  <si>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</si>
  <si>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</si>
  <si>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</si>
  <si>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</si>
  <si>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</si>
  <si>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</si>
  <si>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</si>
  <si>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</si>
  <si>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</si>
  <si>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</si>
  <si>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</si>
  <si>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</si>
  <si>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</si>
  <si>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</si>
  <si>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</si>
  <si>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</si>
  <si>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</si>
  <si>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</si>
  <si>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</si>
  <si>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</si>
  <si>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</si>
  <si>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</si>
  <si>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</si>
  <si>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</si>
  <si>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</si>
  <si>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</si>
  <si>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</si>
  <si>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</si>
  <si>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</si>
  <si>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</si>
  <si>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</si>
  <si>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</si>
  <si>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</si>
  <si>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</si>
  <si>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</si>
  <si>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</si>
  <si>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</si>
  <si>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</si>
  <si>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</si>
  <si>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</si>
  <si>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</si>
  <si>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</si>
  <si>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</si>
  <si>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</si>
  <si>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</si>
  <si>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</si>
  <si>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</si>
  <si>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</si>
  <si>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</si>
  <si>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</si>
  <si>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</si>
  <si>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</si>
  <si>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</si>
  <si>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</si>
  <si>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</si>
  <si>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</si>
  <si>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</si>
  <si>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</si>
  <si>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</si>
  <si>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</si>
  <si>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</si>
  <si>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</si>
  <si>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</si>
  <si>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</si>
  <si>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</si>
  <si>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</si>
  <si>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</si>
  <si>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</si>
  <si>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</si>
  <si>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</si>
  <si>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</si>
  <si>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</si>
  <si>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</si>
  <si>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</si>
  <si>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</si>
  <si>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</si>
  <si>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</si>
  <si>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</si>
  <si>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</si>
  <si>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</si>
  <si>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</si>
  <si>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</si>
  <si>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</si>
  <si>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</si>
  <si>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</si>
  <si>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</si>
  <si>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</si>
  <si>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</si>
  <si>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</si>
  <si>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</si>
  <si>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</si>
  <si>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</si>
  <si>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</si>
  <si>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</si>
  <si>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</si>
  <si>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</si>
  <si>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</si>
  <si>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</si>
  <si>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</si>
  <si>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</si>
  <si>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</si>
  <si>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</si>
  <si>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</si>
  <si>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</si>
  <si>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</si>
  <si>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</si>
  <si>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</si>
  <si>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</si>
  <si>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</si>
  <si>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</si>
  <si>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</si>
  <si>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</si>
  <si>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</si>
  <si>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</si>
  <si>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</si>
  <si>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</si>
  <si>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</si>
  <si>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</si>
  <si>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</si>
  <si>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</si>
  <si>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</si>
  <si>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</si>
  <si>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</si>
  <si>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</si>
  <si>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</si>
  <si>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</si>
  <si>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</si>
  <si>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</si>
  <si>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</si>
  <si>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</si>
  <si>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</si>
  <si>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</si>
  <si>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</si>
  <si>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</si>
  <si>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</si>
  <si>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</si>
  <si>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</si>
  <si>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</si>
  <si>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</si>
  <si>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</si>
  <si>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</si>
  <si>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</si>
  <si>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</si>
  <si>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</si>
  <si>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</si>
  <si>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</si>
  <si>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</si>
  <si>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</si>
  <si>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</si>
  <si>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</si>
  <si>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</si>
  <si>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</si>
  <si>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</si>
  <si>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</si>
  <si>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</si>
  <si>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</si>
  <si>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</si>
  <si>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</si>
  <si>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</si>
  <si>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</si>
  <si>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</si>
  <si>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</si>
  <si>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</si>
  <si>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</si>
  <si>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</si>
  <si>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</si>
  <si>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</si>
  <si>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</si>
  <si>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</si>
  <si>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</si>
  <si>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</si>
  <si>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</si>
  <si>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</si>
  <si>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</si>
  <si>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</si>
  <si>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</si>
  <si>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</si>
  <si>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</si>
  <si>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</si>
  <si>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</si>
  <si>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</si>
  <si>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</si>
  <si>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</si>
  <si>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</si>
  <si>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</si>
  <si>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</si>
  <si>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</si>
  <si>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</si>
  <si>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</si>
  <si>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</si>
  <si>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</si>
  <si>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</si>
  <si>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</si>
  <si>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</si>
  <si>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</si>
  <si>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</si>
  <si>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</si>
  <si>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</si>
  <si>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</si>
  <si>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</si>
  <si>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</si>
  <si>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</si>
  <si>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</si>
  <si>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</si>
  <si>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</si>
  <si>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</si>
  <si>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</si>
  <si>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</si>
  <si>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</si>
  <si>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</si>
  <si>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</si>
  <si>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</si>
  <si>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</si>
  <si>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</si>
  <si>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</si>
  <si>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</si>
  <si>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</si>
  <si>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</si>
  <si>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</si>
  <si>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</si>
  <si>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</si>
  <si>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</si>
  <si>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</si>
  <si>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</si>
  <si>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</si>
  <si>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</si>
  <si>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</si>
  <si>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</si>
  <si>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</si>
  <si>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</si>
  <si>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</si>
  <si>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</si>
  <si>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</si>
  <si>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</si>
  <si>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</si>
  <si>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</si>
  <si>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</si>
  <si>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</si>
  <si>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</si>
  <si>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</si>
  <si>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</si>
  <si>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</si>
  <si>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</si>
  <si>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</si>
  <si>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</si>
  <si>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</si>
  <si>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</si>
  <si>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</si>
  <si>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</si>
  <si>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</si>
  <si>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</si>
  <si>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</si>
  <si>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</si>
  <si>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</si>
  <si>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</si>
  <si>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</si>
  <si>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</si>
  <si>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</si>
  <si>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</si>
  <si>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</si>
  <si>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</si>
  <si>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</si>
  <si>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</si>
  <si>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</si>
  <si>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</si>
  <si>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</si>
  <si>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</si>
  <si>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</si>
  <si>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</si>
  <si>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</si>
  <si>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</si>
  <si>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</si>
  <si>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</si>
  <si>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</si>
  <si>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</si>
  <si>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</si>
  <si>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</si>
  <si>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</si>
  <si>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</si>
  <si>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</si>
  <si>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</si>
  <si>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</si>
  <si>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</si>
  <si>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</si>
  <si>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</si>
  <si>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</si>
  <si>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</si>
  <si>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</si>
  <si>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</si>
  <si>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</si>
  <si>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</si>
  <si>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</si>
  <si>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</si>
  <si>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</si>
  <si>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</si>
  <si>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</si>
  <si>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</si>
  <si>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</si>
  <si>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</si>
  <si>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</si>
  <si>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</si>
  <si>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</si>
  <si>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</si>
  <si>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</si>
  <si>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</si>
  <si>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</si>
  <si>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</si>
  <si>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</si>
  <si>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</si>
  <si>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</si>
  <si>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</si>
  <si>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</si>
  <si>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</si>
  <si>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</si>
  <si>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</si>
  <si>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</si>
  <si>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</si>
  <si>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</si>
  <si>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</si>
  <si>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</si>
  <si>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</si>
  <si>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</si>
  <si>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</si>
  <si>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</si>
  <si>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</si>
  <si>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</si>
  <si>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</si>
  <si>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</si>
  <si>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</si>
  <si>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</si>
  <si>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</si>
  <si>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</si>
  <si>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</si>
  <si>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</si>
  <si>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</si>
  <si>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</si>
  <si>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</si>
  <si>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</si>
  <si>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</si>
  <si>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</si>
  <si>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</si>
  <si>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</si>
  <si>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</si>
  <si>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</si>
  <si>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</si>
  <si>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</si>
  <si>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</si>
  <si>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</si>
  <si>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</si>
  <si>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</si>
  <si>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</si>
  <si>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</si>
  <si>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</si>
  <si>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</si>
  <si>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</si>
  <si>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</si>
  <si>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</si>
  <si>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</si>
  <si>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</si>
  <si>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</si>
  <si>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</si>
  <si>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</si>
  <si>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</si>
  <si>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</si>
  <si>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</si>
  <si>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</si>
  <si>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</si>
  <si>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</si>
  <si>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</si>
  <si>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</si>
  <si>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</si>
  <si>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</si>
  <si>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</si>
  <si>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</si>
  <si>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</si>
  <si>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</si>
  <si>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</si>
  <si>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</si>
  <si>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</si>
  <si>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</si>
  <si>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</si>
  <si>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</si>
  <si>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</si>
  <si>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</si>
  <si>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</si>
  <si>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</si>
  <si>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</si>
  <si>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</si>
  <si>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</si>
  <si>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</si>
  <si>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</si>
  <si>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</si>
  <si>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</si>
  <si>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</si>
  <si>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</si>
  <si>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</si>
  <si>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</si>
  <si>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</si>
  <si>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</si>
  <si>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</si>
  <si>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</si>
  <si>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</si>
  <si>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</si>
  <si>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</si>
  <si>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</si>
  <si>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</si>
  <si>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</si>
  <si>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</si>
  <si>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</si>
  <si>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</si>
  <si>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</si>
  <si>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</si>
  <si>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</si>
  <si>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</si>
  <si>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</si>
  <si>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</si>
  <si>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</si>
  <si>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</si>
  <si>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</si>
  <si>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</si>
  <si>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</si>
  <si>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</si>
  <si>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</si>
  <si>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</si>
  <si>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</si>
  <si>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</si>
  <si>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</si>
  <si>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</si>
  <si>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</si>
  <si>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</si>
  <si>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</si>
  <si>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</si>
  <si>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</si>
  <si>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</si>
  <si>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</si>
  <si>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</si>
  <si>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</si>
  <si>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</si>
  <si>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</si>
  <si>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</si>
  <si>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</si>
  <si>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</si>
  <si>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</si>
  <si>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</si>
  <si>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</si>
  <si>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</si>
  <si>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</si>
  <si>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</si>
  <si>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</si>
  <si>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</si>
  <si>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</si>
  <si>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</si>
  <si>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</si>
  <si>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</si>
  <si>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</si>
  <si>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</si>
  <si>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</si>
  <si>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</si>
  <si>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</si>
  <si>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</si>
  <si>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</si>
  <si>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</si>
  <si>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</si>
  <si>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</si>
  <si>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</si>
  <si>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</si>
  <si>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</si>
  <si>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</si>
  <si>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</si>
  <si>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</si>
  <si>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</si>
  <si>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</si>
  <si>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</si>
  <si>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</si>
  <si>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</si>
  <si>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</si>
  <si>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</si>
  <si>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</si>
  <si>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</si>
  <si>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</si>
  <si>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</si>
  <si>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</si>
  <si>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</si>
  <si>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</si>
  <si>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</si>
  <si>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</si>
  <si>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</si>
  <si>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</si>
  <si>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</si>
  <si>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</si>
  <si>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</si>
  <si>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</si>
  <si>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</si>
  <si>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</si>
  <si>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</si>
  <si>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</si>
  <si>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</si>
  <si>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</si>
  <si>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</si>
  <si>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</si>
  <si>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</si>
  <si>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</si>
  <si>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</si>
  <si>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</si>
  <si>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</si>
  <si>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</si>
  <si>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</si>
  <si>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</si>
  <si>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</si>
  <si>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</si>
  <si>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</si>
  <si>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</si>
  <si>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</si>
  <si>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</si>
  <si>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</si>
  <si>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</si>
  <si>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</si>
  <si>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</si>
  <si>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</si>
  <si>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</si>
  <si>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</si>
  <si>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</si>
  <si>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</si>
  <si>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</si>
  <si>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</si>
  <si>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</si>
  <si>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</si>
  <si>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</si>
  <si>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</si>
  <si>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</si>
  <si>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</si>
  <si>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</si>
  <si>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</si>
  <si>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</si>
  <si>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</si>
  <si>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</si>
  <si>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</si>
  <si>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</si>
  <si>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</si>
  <si>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</si>
  <si>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</si>
  <si>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</si>
  <si>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</si>
  <si>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</si>
  <si>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</si>
  <si>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</si>
  <si>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</si>
  <si>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</si>
  <si>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</si>
  <si>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</si>
  <si>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</si>
  <si>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</si>
  <si>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</si>
  <si>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</si>
  <si>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</si>
  <si>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</si>
  <si>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</si>
  <si>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</si>
  <si>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</si>
  <si>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</si>
  <si>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</si>
  <si>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</si>
  <si>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</si>
  <si>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</si>
  <si>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</si>
  <si>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</si>
  <si>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</si>
  <si>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</si>
  <si>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</si>
  <si>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</si>
  <si>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</si>
  <si>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</si>
  <si>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</si>
  <si>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</si>
  <si>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</si>
  <si>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</si>
  <si>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</si>
  <si>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</si>
  <si>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</si>
  <si>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</si>
  <si>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</si>
  <si>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</si>
  <si>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</si>
  <si>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</si>
  <si>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</si>
  <si>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</si>
  <si>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</si>
  <si>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</si>
  <si>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</si>
  <si>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</si>
  <si>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</si>
  <si>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</si>
  <si>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</si>
  <si>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</si>
  <si>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</si>
  <si>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</si>
  <si>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</si>
  <si>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</si>
  <si>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</si>
  <si>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</si>
  <si>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</si>
  <si>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</si>
  <si>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</si>
  <si>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</si>
  <si>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</si>
  <si>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</si>
  <si>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</si>
  <si>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</si>
  <si>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</si>
  <si>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</si>
  <si>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</si>
  <si>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</si>
  <si>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</si>
  <si>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</si>
  <si>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</si>
  <si>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</si>
  <si>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</si>
  <si>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</si>
  <si>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</si>
  <si>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</si>
  <si>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</si>
  <si>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</si>
  <si>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</si>
  <si>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</si>
  <si>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</si>
  <si>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</si>
  <si>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</si>
  <si>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</si>
  <si>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</si>
  <si>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</si>
  <si>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</si>
  <si>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</si>
  <si>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</si>
  <si>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</si>
  <si>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</si>
  <si>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</si>
  <si>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</si>
  <si>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</si>
  <si>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</si>
  <si>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</si>
  <si>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</si>
  <si>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</si>
  <si>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</si>
  <si>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</si>
  <si>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</si>
  <si>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</si>
  <si>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</si>
  <si>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</si>
  <si>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</si>
  <si>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</si>
  <si>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</si>
  <si>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</si>
  <si>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</si>
  <si>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</si>
  <si>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</si>
  <si>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</si>
  <si>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</si>
  <si>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</si>
  <si>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</si>
  <si>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</si>
  <si>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</si>
  <si>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</si>
  <si>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</si>
  <si>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</si>
  <si>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</si>
  <si>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</si>
  <si>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</si>
  <si>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</si>
  <si>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</si>
  <si>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</si>
  <si>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</si>
  <si>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</si>
  <si>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</si>
  <si>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</si>
  <si>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</si>
  <si>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</si>
  <si>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</si>
  <si>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</si>
  <si>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</si>
  <si>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</si>
  <si>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</si>
  <si>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</si>
  <si>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</si>
  <si>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</si>
  <si>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</si>
  <si>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</si>
  <si>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</si>
  <si>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</si>
  <si>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</si>
  <si>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</si>
  <si>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</si>
  <si>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</si>
  <si>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</si>
  <si>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</si>
  <si>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</si>
  <si>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</si>
  <si>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</si>
  <si>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</si>
  <si>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</si>
  <si>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</si>
  <si>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</si>
  <si>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</si>
  <si>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</si>
  <si>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</si>
  <si>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</si>
  <si>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</si>
  <si>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</si>
  <si>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</si>
  <si>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</si>
  <si>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</si>
  <si>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</si>
  <si>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</si>
  <si>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</si>
  <si>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</si>
  <si>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</si>
  <si>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</si>
  <si>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</si>
  <si>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</si>
  <si>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</si>
  <si>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</si>
  <si>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</si>
  <si>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</si>
  <si>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</si>
  <si>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</si>
  <si>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</si>
  <si>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</si>
  <si>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</si>
  <si>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</si>
  <si>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</si>
  <si>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</si>
  <si>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</si>
  <si>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</si>
  <si>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</si>
  <si>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</si>
  <si>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</si>
  <si>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</si>
  <si>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</si>
  <si>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</si>
  <si>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</si>
  <si>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</si>
  <si>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</si>
  <si>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</si>
  <si>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</si>
  <si>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</si>
  <si>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</si>
  <si>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</si>
  <si>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</si>
  <si>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</si>
  <si>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</si>
  <si>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</si>
  <si>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</si>
  <si>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</si>
  <si>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</si>
  <si>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</si>
  <si>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</si>
  <si>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</si>
  <si>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</si>
  <si>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</si>
  <si>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</si>
  <si>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</si>
  <si>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</si>
  <si>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</si>
  <si>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</si>
  <si>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</si>
  <si>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</si>
  <si>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</si>
  <si>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</si>
  <si>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</si>
  <si>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</si>
  <si>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</si>
  <si>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</si>
  <si>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</si>
  <si>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</si>
  <si>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</si>
  <si>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</si>
  <si>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</si>
  <si>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</si>
  <si>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</si>
  <si>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</si>
  <si>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</si>
  <si>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</si>
  <si>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</si>
  <si>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</si>
  <si>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</si>
  <si>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</si>
  <si>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</si>
  <si>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</si>
  <si>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</si>
  <si>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</si>
  <si>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</si>
  <si>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</si>
  <si>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</si>
  <si>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</si>
  <si>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</si>
  <si>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</si>
  <si>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</si>
  <si>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</si>
  <si>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</si>
  <si>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</si>
  <si>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</si>
  <si>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</si>
  <si>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</si>
  <si>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</si>
  <si>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</si>
  <si>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</si>
  <si>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</si>
  <si>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</si>
  <si>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</si>
  <si>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</si>
  <si>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</si>
  <si>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</si>
  <si>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</si>
  <si>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</si>
  <si>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</si>
  <si>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</si>
  <si>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</si>
  <si>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</si>
  <si>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</si>
  <si>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</si>
  <si>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</si>
  <si>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</si>
  <si>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</si>
  <si>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</si>
  <si>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</si>
  <si>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</si>
  <si>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</si>
  <si>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</si>
  <si>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</si>
  <si>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</si>
  <si>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</si>
  <si>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</si>
  <si>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</si>
  <si>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</si>
  <si>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</si>
  <si>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</si>
  <si>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</si>
  <si>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</si>
  <si>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</si>
  <si>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</si>
  <si>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</si>
  <si>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</si>
  <si>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</si>
  <si>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</si>
  <si>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</si>
  <si>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</si>
  <si>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</si>
  <si>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</si>
  <si>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</si>
  <si>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</si>
  <si>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</si>
  <si>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</si>
  <si>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</si>
  <si>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</si>
  <si>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</si>
  <si>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</si>
  <si>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</si>
  <si>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</si>
  <si>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</si>
  <si>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</si>
  <si>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</si>
  <si>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</si>
  <si>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</si>
  <si>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</si>
  <si>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</si>
  <si>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</si>
  <si>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</si>
  <si>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</si>
  <si>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</si>
  <si>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</si>
  <si>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</si>
  <si>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</si>
  <si>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</si>
  <si>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</si>
  <si>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</si>
  <si>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</si>
  <si>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</si>
  <si>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</si>
  <si>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</si>
  <si>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</si>
  <si>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</si>
  <si>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</si>
  <si>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</si>
  <si>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</si>
  <si>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</si>
  <si>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</si>
  <si>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</si>
  <si>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</si>
  <si>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</si>
  <si>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</si>
  <si>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</si>
  <si>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</si>
  <si>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</si>
  <si>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</si>
  <si>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</si>
  <si>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</si>
  <si>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</si>
  <si>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</si>
  <si>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</si>
  <si>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</si>
  <si>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</si>
  <si>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</si>
  <si>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</si>
  <si>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</si>
  <si>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</si>
  <si>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</si>
  <si>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</si>
  <si>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</si>
  <si>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</si>
  <si>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</si>
  <si>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</si>
  <si>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</si>
  <si>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</si>
  <si>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</si>
  <si>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</si>
  <si>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</si>
  <si>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</si>
  <si>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</si>
  <si>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</si>
  <si>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</si>
  <si>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</si>
  <si>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</si>
  <si>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</si>
  <si>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</si>
  <si>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</si>
  <si>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</si>
  <si>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</si>
  <si>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</si>
  <si>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</si>
  <si>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</si>
  <si>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</si>
  <si>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</si>
  <si>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</si>
  <si>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</si>
  <si>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</si>
  <si>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</si>
  <si>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</si>
  <si>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</si>
  <si>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</si>
  <si>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</si>
  <si>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</si>
  <si>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</si>
  <si>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</si>
  <si>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</si>
  <si>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</si>
  <si>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</si>
  <si>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</si>
  <si>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</si>
  <si>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</si>
  <si>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</si>
  <si>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</si>
  <si>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</si>
  <si>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</si>
  <si>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</si>
  <si>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</si>
  <si>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</si>
  <si>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</si>
  <si>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</si>
  <si>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</si>
  <si>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</si>
  <si>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</si>
  <si>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</si>
  <si>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</si>
  <si>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</si>
  <si>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</si>
  <si>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</si>
  <si>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</si>
  <si>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</si>
  <si>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</si>
  <si>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</si>
  <si>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</si>
  <si>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</si>
  <si>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</si>
  <si>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</si>
  <si>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</si>
  <si>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</si>
  <si>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</si>
  <si>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</si>
  <si>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</si>
  <si>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</si>
  <si>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</si>
  <si>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</si>
  <si>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</si>
  <si>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</si>
  <si>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</si>
  <si>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</si>
  <si>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</si>
  <si>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</si>
  <si>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</si>
  <si>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</si>
  <si>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</si>
  <si>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</si>
  <si>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</si>
  <si>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</si>
  <si>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</si>
  <si>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</si>
  <si>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</si>
  <si>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</si>
  <si>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</si>
  <si>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</si>
  <si>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</si>
  <si>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</si>
  <si>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</si>
  <si>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</si>
  <si>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</si>
  <si>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</si>
  <si>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</si>
  <si>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</si>
  <si>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</si>
  <si>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</si>
  <si>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</si>
  <si>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</si>
  <si>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</si>
  <si>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</si>
  <si>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</si>
  <si>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</si>
  <si>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</si>
  <si>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</si>
  <si>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</si>
  <si>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</si>
  <si>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</si>
  <si>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</si>
  <si>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</si>
  <si>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</si>
  <si>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</si>
  <si>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</si>
  <si>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</si>
  <si>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</si>
  <si>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</si>
  <si>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</si>
  <si>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</si>
  <si>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</si>
  <si>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</si>
  <si>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</si>
  <si>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</si>
  <si>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</si>
  <si>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</si>
  <si>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</si>
  <si>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</si>
  <si>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</si>
  <si>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</si>
  <si>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</si>
  <si>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</si>
  <si>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</si>
  <si>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</si>
  <si>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</si>
  <si>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</si>
  <si>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</si>
  <si>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</si>
  <si>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</si>
  <si>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</si>
  <si>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</si>
  <si>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</si>
  <si>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</si>
  <si>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</si>
  <si>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</si>
  <si>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</si>
  <si>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</si>
  <si>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</si>
  <si>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</si>
  <si>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</si>
  <si>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</si>
  <si>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</si>
  <si>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</si>
  <si>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</si>
  <si>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</si>
  <si>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</si>
  <si>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</si>
  <si>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</si>
  <si>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</si>
  <si>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</si>
  <si>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</si>
  <si>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</si>
  <si>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</si>
  <si>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</si>
  <si>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</si>
  <si>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</si>
  <si>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</si>
  <si>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</si>
  <si>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</si>
  <si>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</si>
  <si>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</si>
  <si>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</si>
  <si>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</si>
  <si>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</si>
  <si>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</si>
  <si>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</si>
  <si>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</si>
  <si>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</si>
  <si>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</si>
  <si>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</si>
  <si>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</si>
  <si>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</si>
  <si>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</si>
  <si>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</si>
  <si>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</si>
  <si>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</si>
  <si>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</si>
  <si>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</si>
  <si>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</si>
  <si>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</si>
  <si>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</si>
  <si>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</si>
  <si>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</si>
  <si>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</si>
  <si>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</si>
  <si>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</si>
  <si>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</si>
  <si>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</si>
  <si>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</si>
  <si>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</si>
  <si>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</si>
  <si>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</si>
  <si>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</si>
  <si>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</si>
  <si>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</si>
  <si>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</si>
  <si>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</si>
  <si>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</si>
  <si>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</si>
  <si>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</si>
  <si>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</si>
  <si>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</si>
  <si>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</si>
  <si>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</si>
  <si>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</si>
  <si>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</si>
  <si>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</si>
  <si>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</si>
  <si>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</si>
  <si>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</si>
  <si>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</si>
  <si>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</si>
  <si>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</si>
  <si>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</si>
  <si>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</si>
  <si>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</si>
  <si>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</si>
  <si>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</si>
  <si>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</si>
  <si>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</si>
  <si>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</si>
  <si>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</si>
  <si>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</si>
  <si>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</si>
  <si>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</si>
  <si>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</si>
  <si>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</si>
  <si>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</si>
  <si>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</si>
  <si>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</si>
  <si>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</si>
  <si>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</si>
  <si>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</si>
  <si>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</si>
  <si>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</si>
  <si>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</si>
  <si>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</si>
  <si>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</si>
  <si>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</si>
  <si>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</si>
  <si>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</si>
  <si>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</si>
  <si>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</si>
  <si>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</si>
  <si>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</si>
  <si>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</si>
  <si>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</si>
  <si>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</si>
  <si>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</si>
  <si>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</si>
  <si>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</si>
  <si>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</si>
  <si>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</si>
  <si>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</si>
  <si>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</si>
  <si>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</si>
  <si>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</si>
  <si>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</si>
  <si>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</si>
  <si>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</si>
  <si>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</si>
  <si>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</si>
  <si>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</si>
  <si>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</si>
  <si>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</si>
  <si>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</si>
  <si>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</si>
  <si>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</si>
  <si>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</si>
  <si>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</si>
  <si>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</si>
  <si>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</si>
  <si>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</si>
  <si>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</si>
  <si>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</si>
  <si>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</si>
  <si>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</si>
  <si>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</si>
  <si>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</si>
  <si>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</si>
  <si>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</si>
  <si>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</si>
  <si>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</si>
  <si>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</si>
  <si>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</si>
  <si>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</si>
  <si>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</si>
  <si>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</si>
  <si>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</si>
  <si>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</si>
  <si>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</si>
  <si>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</si>
  <si>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</si>
  <si>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</si>
  <si>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</si>
  <si>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</si>
  <si>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</si>
  <si>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</si>
  <si>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</si>
  <si>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</si>
  <si>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</si>
  <si>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</si>
  <si>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</si>
  <si>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</si>
  <si>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</si>
  <si>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</si>
  <si>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</si>
  <si>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</si>
  <si>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</si>
  <si>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</si>
  <si>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</si>
  <si>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</si>
  <si>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</si>
  <si>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</si>
  <si>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</si>
  <si>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</si>
  <si>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</si>
  <si>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</si>
  <si>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</si>
  <si>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</si>
  <si>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</si>
  <si>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</si>
  <si>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</si>
  <si>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</si>
  <si>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</si>
  <si>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</si>
  <si>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</si>
  <si>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</si>
  <si>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</si>
  <si>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</si>
  <si>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</si>
  <si>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</si>
  <si>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</si>
  <si>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</si>
  <si>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</si>
  <si>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</si>
  <si>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</si>
  <si>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</si>
  <si>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</si>
  <si>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</si>
  <si>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</si>
  <si>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</si>
  <si>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</si>
  <si>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</si>
  <si>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</si>
  <si>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</si>
  <si>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</si>
  <si>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</si>
  <si>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</si>
  <si>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</si>
  <si>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</si>
  <si>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</si>
  <si>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</si>
  <si>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</si>
  <si>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</si>
  <si>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</si>
  <si>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</si>
  <si>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</si>
  <si>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</si>
  <si>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</si>
  <si>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</si>
  <si>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</si>
  <si>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</si>
  <si>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</si>
  <si>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</si>
  <si>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</si>
  <si>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</si>
  <si>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</si>
  <si>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</si>
  <si>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</si>
  <si>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</si>
  <si>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</si>
  <si>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</si>
  <si>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</si>
  <si>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</si>
  <si>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</si>
  <si>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</si>
  <si>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</si>
  <si>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</si>
  <si>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</si>
  <si>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</si>
  <si>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</si>
  <si>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</si>
  <si>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</si>
  <si>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</si>
  <si>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</si>
  <si>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</si>
  <si>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</si>
  <si>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</si>
  <si>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</si>
  <si>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</si>
  <si>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</si>
  <si>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</si>
  <si>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</si>
  <si>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</si>
  <si>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</si>
  <si>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</si>
  <si>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</si>
  <si>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</si>
  <si>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</si>
  <si>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</si>
  <si>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</si>
  <si>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</si>
  <si>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</si>
  <si>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</si>
  <si>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</si>
  <si>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</si>
  <si>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</si>
  <si>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</si>
  <si>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</si>
  <si>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</si>
  <si>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</si>
  <si>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</si>
  <si>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</si>
  <si>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</si>
  <si>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</si>
  <si>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</si>
  <si>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</si>
  <si>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</si>
  <si>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</si>
  <si>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</si>
  <si>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</si>
  <si>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</si>
  <si>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</si>
  <si>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</si>
  <si>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</si>
  <si>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</si>
  <si>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</si>
  <si>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</si>
  <si>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</si>
  <si>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</si>
  <si>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</si>
  <si>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</si>
  <si>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</si>
  <si>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</si>
  <si>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</si>
  <si>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</si>
  <si>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</si>
  <si>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</si>
  <si>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</si>
  <si>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</si>
  <si>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</si>
  <si>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</si>
  <si>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</si>
  <si>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</si>
  <si>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</si>
  <si>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</si>
  <si>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</si>
  <si>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</si>
  <si>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</si>
  <si>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</si>
  <si>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</si>
  <si>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</si>
  <si>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</si>
  <si>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</si>
  <si>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</si>
  <si>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</si>
  <si>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</si>
  <si>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</si>
  <si>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</si>
  <si>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</si>
  <si>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</si>
  <si>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</si>
  <si>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</si>
  <si>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</si>
  <si>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</si>
  <si>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</si>
  <si>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</si>
  <si>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</si>
  <si>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</si>
  <si>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</si>
  <si>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</si>
  <si>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</si>
  <si>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</si>
  <si>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</si>
  <si>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</si>
  <si>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</si>
  <si>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</si>
  <si>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</si>
  <si>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</si>
  <si>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</si>
  <si>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</si>
  <si>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</si>
  <si>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</si>
  <si>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</si>
  <si>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</si>
  <si>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</si>
  <si>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</si>
  <si>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</si>
  <si>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</si>
  <si>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</si>
  <si>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</si>
  <si>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</si>
  <si>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</si>
  <si>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</si>
  <si>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</si>
  <si>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</si>
  <si>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</si>
  <si>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</si>
  <si>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</si>
  <si>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</si>
  <si>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</si>
  <si>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</si>
  <si>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</si>
  <si>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</si>
  <si>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</si>
  <si>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</si>
  <si>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</si>
  <si>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</si>
  <si>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</si>
  <si>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</si>
  <si>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</si>
  <si>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</si>
  <si>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</si>
  <si>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</si>
  <si>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</si>
  <si>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</si>
  <si>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</si>
  <si>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</si>
  <si>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</si>
  <si>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</si>
  <si>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</si>
  <si>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</si>
  <si>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</si>
  <si>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</si>
  <si>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</si>
  <si>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</si>
  <si>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</si>
  <si>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</si>
  <si>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</si>
  <si>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</si>
  <si>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</si>
  <si>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</si>
  <si>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</si>
  <si>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</si>
  <si>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</si>
  <si>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</si>
  <si>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</si>
  <si>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</si>
  <si>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</si>
  <si>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</si>
  <si>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</si>
  <si>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</si>
  <si>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</si>
  <si>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</si>
  <si>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</si>
  <si>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</si>
  <si>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</si>
  <si>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</si>
  <si>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</si>
  <si>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</si>
  <si>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</si>
  <si>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</si>
  <si>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</si>
  <si>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</si>
  <si>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</si>
  <si>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</si>
  <si>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</si>
  <si>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</si>
  <si>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</si>
  <si>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</si>
  <si>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</si>
  <si>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</si>
  <si>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</si>
  <si>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</si>
  <si>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</si>
  <si>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</si>
  <si>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</si>
  <si>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</si>
  <si>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</si>
  <si>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</si>
  <si>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</si>
  <si>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</si>
  <si>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</si>
  <si>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</si>
  <si>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</si>
  <si>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</si>
  <si>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</si>
  <si>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</si>
  <si>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</si>
  <si>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</si>
  <si>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</si>
  <si>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</si>
  <si>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</si>
  <si>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</si>
  <si>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</si>
  <si>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</si>
  <si>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</si>
  <si>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</si>
  <si>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</si>
  <si>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</si>
  <si>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</si>
  <si>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</si>
  <si>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</si>
  <si>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</si>
  <si>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</si>
  <si>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</si>
  <si>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</si>
  <si>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</si>
  <si>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</si>
  <si>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</si>
  <si>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</si>
  <si>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</si>
  <si>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</si>
  <si>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</si>
  <si>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</si>
  <si>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</si>
  <si>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</si>
  <si>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</si>
  <si>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</si>
  <si>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</si>
  <si>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</si>
  <si>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</si>
  <si>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</si>
  <si>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</si>
  <si>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</si>
  <si>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</si>
  <si>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</si>
  <si>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</si>
  <si>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</si>
  <si>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</si>
  <si>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</si>
  <si>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</si>
  <si>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</si>
  <si>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</si>
  <si>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</si>
  <si>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</si>
  <si>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</si>
  <si>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</si>
  <si>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</si>
  <si>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</si>
  <si>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</si>
  <si>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</si>
  <si>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</si>
  <si>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</si>
  <si>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</si>
  <si>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</si>
  <si>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</si>
  <si>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</si>
  <si>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</si>
  <si>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</si>
  <si>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</si>
  <si>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</si>
  <si>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</si>
  <si>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</si>
  <si>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</si>
  <si>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</si>
  <si>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</si>
  <si>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</si>
  <si>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</si>
  <si>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</si>
  <si>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</si>
  <si>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</si>
  <si>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</si>
  <si>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</si>
  <si>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</si>
  <si>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</si>
  <si>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</si>
  <si>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</si>
  <si>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</si>
  <si>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</si>
  <si>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</si>
  <si>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</si>
  <si>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</si>
  <si>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</si>
  <si>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</si>
  <si>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</si>
  <si>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</si>
  <si>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</si>
  <si>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</si>
  <si>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</si>
  <si>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</si>
  <si>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</si>
  <si>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</si>
  <si>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</si>
  <si>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</si>
  <si>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</si>
  <si>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</si>
  <si>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</si>
  <si>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</si>
  <si>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</si>
  <si>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</si>
  <si>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</si>
  <si>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</si>
  <si>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</si>
  <si>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</si>
  <si>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</si>
  <si>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</si>
  <si>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</si>
  <si>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</si>
  <si>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</si>
  <si>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</si>
  <si>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</si>
  <si>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</si>
  <si>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</si>
  <si>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</si>
  <si>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</si>
  <si>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</si>
  <si>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</si>
  <si>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</si>
  <si>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</si>
  <si>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</si>
  <si>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</si>
  <si>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</si>
  <si>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</si>
  <si>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</si>
  <si>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</si>
  <si>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</si>
  <si>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</si>
  <si>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</si>
  <si>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</si>
  <si>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</si>
  <si>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</si>
  <si>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</si>
  <si>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</si>
  <si>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</si>
  <si>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</si>
  <si>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</si>
  <si>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</si>
  <si>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</si>
  <si>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</si>
  <si>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</si>
  <si>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</si>
  <si>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</si>
  <si>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</si>
  <si>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</si>
  <si>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</si>
  <si>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</si>
  <si>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</si>
  <si>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</si>
  <si>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</si>
  <si>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</si>
  <si>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</si>
  <si>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</si>
  <si>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</si>
  <si>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</si>
  <si>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</si>
  <si>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</si>
  <si>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</si>
  <si>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</si>
  <si>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</si>
  <si>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</si>
  <si>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</si>
  <si>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</si>
  <si>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</si>
  <si>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</si>
  <si>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</si>
  <si>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</si>
  <si>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</si>
  <si>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</si>
  <si>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</si>
  <si>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</si>
  <si>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</si>
  <si>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</si>
  <si>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</si>
  <si>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</si>
  <si>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</si>
  <si>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</si>
  <si>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</si>
  <si>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</si>
  <si>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</si>
  <si>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</si>
  <si>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</si>
  <si>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</si>
  <si>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</si>
  <si>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</si>
  <si>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</si>
  <si>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</si>
  <si>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</si>
  <si>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</si>
  <si>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</si>
  <si>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</si>
  <si>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</si>
  <si>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</si>
  <si>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</si>
  <si>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</si>
  <si>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</si>
  <si>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</si>
  <si>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</si>
  <si>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</si>
  <si>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</si>
  <si>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</si>
  <si>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</si>
  <si>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</si>
  <si>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</si>
  <si>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</si>
  <si>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</si>
  <si>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</si>
  <si>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</si>
  <si>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</si>
  <si>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</si>
  <si>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</si>
  <si>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</si>
  <si>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</si>
  <si>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</si>
  <si>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</si>
  <si>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</si>
  <si>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</si>
  <si>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</si>
  <si>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</si>
  <si>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</si>
  <si>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</si>
  <si>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</si>
  <si>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</si>
  <si>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</si>
  <si>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</si>
  <si>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</si>
  <si>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</si>
  <si>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</si>
  <si>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</si>
  <si>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</si>
  <si>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</si>
  <si>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</si>
  <si>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</si>
  <si>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</si>
  <si>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</si>
  <si>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</si>
  <si>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</si>
  <si>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</si>
  <si>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</si>
  <si>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</si>
  <si>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</si>
  <si>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</si>
  <si>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</si>
  <si>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</si>
  <si>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</si>
  <si>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</si>
  <si>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</si>
  <si>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</si>
  <si>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</si>
  <si>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</si>
  <si>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</si>
  <si>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</si>
  <si>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</si>
  <si>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</si>
  <si>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</si>
  <si>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</si>
  <si>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</si>
  <si>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</si>
  <si>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</si>
  <si>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</si>
  <si>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</si>
  <si>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</si>
  <si>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</si>
  <si>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</si>
  <si>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</si>
  <si>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</si>
  <si>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</si>
  <si>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</si>
  <si>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</si>
  <si>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</si>
  <si>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</si>
  <si>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</si>
  <si>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</si>
  <si>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</si>
  <si>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</si>
  <si>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</si>
  <si>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</si>
  <si>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</si>
  <si>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</si>
  <si>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</si>
  <si>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</si>
  <si>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</si>
  <si>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</si>
  <si>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</si>
  <si>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</si>
  <si>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</si>
  <si>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</si>
  <si>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</si>
  <si>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</si>
  <si>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</si>
  <si>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</si>
  <si>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</si>
  <si>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</si>
  <si>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</si>
  <si>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</si>
  <si>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</si>
  <si>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</si>
  <si>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</si>
  <si>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</si>
  <si>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</si>
  <si>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</si>
  <si>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</si>
  <si>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</si>
  <si>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</si>
  <si>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</si>
  <si>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</si>
  <si>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</si>
  <si>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</si>
  <si>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</si>
  <si>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</si>
  <si>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</si>
  <si>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</si>
  <si>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</si>
  <si>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</si>
  <si>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</si>
  <si>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</si>
  <si>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</si>
  <si>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</si>
  <si>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</si>
  <si>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</si>
  <si>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</si>
  <si>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</si>
  <si>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</si>
  <si>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</si>
  <si>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</si>
  <si>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</si>
  <si>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</si>
  <si>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</si>
  <si>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</si>
  <si>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</si>
  <si>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</si>
  <si>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</si>
  <si>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</si>
  <si>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</si>
  <si>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</si>
  <si>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</si>
  <si>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</si>
  <si>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</si>
  <si>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</si>
  <si>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</si>
  <si>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</si>
  <si>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</si>
  <si>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</si>
  <si>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</si>
  <si>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</si>
  <si>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</si>
  <si>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</si>
  <si>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</si>
  <si>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</si>
  <si>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</si>
  <si>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</si>
  <si>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</si>
  <si>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</si>
  <si>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</si>
  <si>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</si>
  <si>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</si>
  <si>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</si>
  <si>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</si>
  <si>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</si>
  <si>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</si>
  <si>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</si>
  <si>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</si>
  <si>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</si>
  <si>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</si>
  <si>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</si>
  <si>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</si>
  <si>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</si>
  <si>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</si>
  <si>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</si>
  <si>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</si>
  <si>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</si>
  <si>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</si>
  <si>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</si>
  <si>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</si>
  <si>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</si>
  <si>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</si>
  <si>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</si>
  <si>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</si>
  <si>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</si>
  <si>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</si>
  <si>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</si>
  <si>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</si>
  <si>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</si>
  <si>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</si>
  <si>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</si>
  <si>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</si>
  <si>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</si>
  <si>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</si>
  <si>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</si>
  <si>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</si>
  <si>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</si>
  <si>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</si>
  <si>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</si>
  <si>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</si>
  <si>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</si>
  <si>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</si>
  <si>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</si>
  <si>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</si>
  <si>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</si>
  <si>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</si>
  <si>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</si>
  <si>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</si>
  <si>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</si>
  <si>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</si>
  <si>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</si>
  <si>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</si>
  <si>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</si>
  <si>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</si>
  <si>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</si>
  <si>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</si>
  <si>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</si>
  <si>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</si>
  <si>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</si>
  <si>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</si>
  <si>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</si>
  <si>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</si>
  <si>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</si>
  <si>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</si>
  <si>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</si>
  <si>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</si>
  <si>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</si>
  <si>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</si>
  <si>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</si>
  <si>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</si>
  <si>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</si>
  <si>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</si>
  <si>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</si>
  <si>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</si>
  <si>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</si>
  <si>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</si>
  <si>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</si>
  <si>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</si>
  <si>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</si>
  <si>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</si>
  <si>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</si>
  <si>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</si>
  <si>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</si>
  <si>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</si>
  <si>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</si>
  <si>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</si>
  <si>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</si>
  <si>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</si>
  <si>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</si>
  <si>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</si>
  <si>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</si>
  <si>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</si>
  <si>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</si>
  <si>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</si>
  <si>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</si>
  <si>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</si>
  <si>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</si>
  <si>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</si>
  <si>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</si>
  <si>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</si>
  <si>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</si>
  <si>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</si>
  <si>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</si>
  <si>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</si>
  <si>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</si>
  <si>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</si>
  <si>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</si>
  <si>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</si>
  <si>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</si>
  <si>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</si>
  <si>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</si>
  <si>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</si>
  <si>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</si>
  <si>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</si>
  <si>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</si>
  <si>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</si>
  <si>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</si>
  <si>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</si>
  <si>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</si>
  <si>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</si>
  <si>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</si>
  <si>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</si>
  <si>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</si>
  <si>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</si>
  <si>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</si>
  <si>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</si>
  <si>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</si>
  <si>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</si>
  <si>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</si>
  <si>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</si>
  <si>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</si>
  <si>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</si>
  <si>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</si>
  <si>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</si>
  <si>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</si>
  <si>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</si>
  <si>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</si>
  <si>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</si>
  <si>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</si>
  <si>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</si>
  <si>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</si>
  <si>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</si>
  <si>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</si>
  <si>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</si>
  <si>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</si>
  <si>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</si>
  <si>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</si>
  <si>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</si>
  <si>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</si>
  <si>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</si>
  <si>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</si>
  <si>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</si>
  <si>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</si>
  <si>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</si>
  <si>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</si>
  <si>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</si>
  <si>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</si>
  <si>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</si>
  <si>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</si>
  <si>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</si>
  <si>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</si>
  <si>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</si>
  <si>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</si>
  <si>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</si>
  <si>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</si>
  <si>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</si>
  <si>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</si>
  <si>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</si>
  <si>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</si>
  <si>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</si>
  <si>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</si>
  <si>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</si>
  <si>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</si>
  <si>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</si>
  <si>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</si>
  <si>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</si>
  <si>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</si>
  <si>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</si>
  <si>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</si>
  <si>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</si>
  <si>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</si>
  <si>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</si>
  <si>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</si>
  <si>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</si>
  <si>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</si>
  <si>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</si>
  <si>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</si>
  <si>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</si>
  <si>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</si>
  <si>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</si>
  <si>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</si>
  <si>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</si>
  <si>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</si>
  <si>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</si>
  <si>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</si>
  <si>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</si>
  <si>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</si>
  <si>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</si>
  <si>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</si>
  <si>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</si>
  <si>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</si>
  <si>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</si>
  <si>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</si>
  <si>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</si>
  <si>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</si>
  <si>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</si>
  <si>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</si>
  <si>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</si>
  <si>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</si>
  <si>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</si>
  <si>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</si>
  <si>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</si>
  <si>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</si>
  <si>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</si>
  <si>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</si>
  <si>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</si>
  <si>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</si>
  <si>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</si>
  <si>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</si>
  <si>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</si>
  <si>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</si>
  <si>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</si>
  <si>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</si>
  <si>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</si>
  <si>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</si>
  <si>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</si>
  <si>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</si>
  <si>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</si>
  <si>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</si>
  <si>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</si>
  <si>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</si>
  <si>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</si>
  <si>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</si>
  <si>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</si>
  <si>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</si>
  <si>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</si>
  <si>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</si>
  <si>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</si>
  <si>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</si>
  <si>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</si>
  <si>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</si>
  <si>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</si>
  <si>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</si>
  <si>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</si>
  <si>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</si>
  <si>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</si>
  <si>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</si>
  <si>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</si>
  <si>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</si>
  <si>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</si>
  <si>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</si>
  <si>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</si>
  <si>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</si>
  <si>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</si>
  <si>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</si>
  <si>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</si>
  <si>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</si>
  <si>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</si>
  <si>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</si>
  <si>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</si>
  <si>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</si>
  <si>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</si>
  <si>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</si>
  <si>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</si>
  <si>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</si>
  <si>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</si>
  <si>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</si>
  <si>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</si>
  <si>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</si>
  <si>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</si>
  <si>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</si>
  <si>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</si>
  <si>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</si>
  <si>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</si>
  <si>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</si>
  <si>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</si>
  <si>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</si>
  <si>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</si>
  <si>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</si>
  <si>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</si>
  <si>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</si>
  <si>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</si>
  <si>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</si>
  <si>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</si>
  <si>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</si>
  <si>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</si>
  <si>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</si>
  <si>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</si>
  <si>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</si>
  <si>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</si>
  <si>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</si>
  <si>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</si>
  <si>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</si>
  <si>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</si>
  <si>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</si>
  <si>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</si>
  <si>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</si>
  <si>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</si>
  <si>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</si>
  <si>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</si>
  <si>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</si>
  <si>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</si>
  <si>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</si>
  <si>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</si>
  <si>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</si>
  <si>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</si>
  <si>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</si>
  <si>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</si>
  <si>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</si>
  <si>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</si>
  <si>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</si>
  <si>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</si>
  <si>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</si>
  <si>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</si>
  <si>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</si>
  <si>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</si>
  <si>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</si>
  <si>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</si>
  <si>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</si>
  <si>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</si>
  <si>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</si>
  <si>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</si>
  <si>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</si>
  <si>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</si>
  <si>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</si>
  <si>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</si>
  <si>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</si>
  <si>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</si>
  <si>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</si>
  <si>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</si>
  <si>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</si>
  <si>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</si>
  <si>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</si>
  <si>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</si>
  <si>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</si>
  <si>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</si>
  <si>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</si>
  <si>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</si>
  <si>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</si>
  <si>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</si>
  <si>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</si>
  <si>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</si>
  <si>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</si>
  <si>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</si>
  <si>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</si>
  <si>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</si>
  <si>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</si>
  <si>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</si>
  <si>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</si>
  <si>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</si>
  <si>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</si>
  <si>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</si>
  <si>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</si>
  <si>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</si>
  <si>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</si>
  <si>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</si>
  <si>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</si>
  <si>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</si>
  <si>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</si>
  <si>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</si>
  <si>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</si>
  <si>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</si>
  <si>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</si>
  <si>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</si>
  <si>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</si>
  <si>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</si>
  <si>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</si>
  <si>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</si>
  <si>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</si>
  <si>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</si>
  <si>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</si>
  <si>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</si>
  <si>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</si>
  <si>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</si>
  <si>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</si>
  <si>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</si>
  <si>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</si>
  <si>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</si>
  <si>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</si>
  <si>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</si>
  <si>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</si>
  <si>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</si>
  <si>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</si>
  <si>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</si>
  <si>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</si>
  <si>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</si>
  <si>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</si>
  <si>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</si>
  <si>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</si>
  <si>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</si>
  <si>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</si>
  <si>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</si>
  <si>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</si>
  <si>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</si>
  <si>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</si>
  <si>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</si>
  <si>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</si>
  <si>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</si>
  <si>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</si>
  <si>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</si>
  <si>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</si>
  <si>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</si>
  <si>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</si>
  <si>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</si>
  <si>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</si>
  <si>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</si>
  <si>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</si>
  <si>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</si>
  <si>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</si>
  <si>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</si>
  <si>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</si>
  <si>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</si>
  <si>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</si>
  <si>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</si>
  <si>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</si>
  <si>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</si>
  <si>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</si>
  <si>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</si>
  <si>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</si>
  <si>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</si>
  <si>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</si>
  <si>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</si>
  <si>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</si>
  <si>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</si>
  <si>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</si>
  <si>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</si>
  <si>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</si>
  <si>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</si>
  <si>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</si>
  <si>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</si>
  <si>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</si>
  <si>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</si>
  <si>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</si>
  <si>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</si>
  <si>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</si>
  <si>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</si>
  <si>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</si>
  <si>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</si>
  <si>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</si>
  <si>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</si>
  <si>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</si>
  <si>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</si>
  <si>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</si>
  <si>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</si>
  <si>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</si>
  <si>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</si>
  <si>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</si>
  <si>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</si>
  <si>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</si>
  <si>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</si>
  <si>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</si>
  <si>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</si>
  <si>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</si>
  <si>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</si>
  <si>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</si>
  <si>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</si>
  <si>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</si>
  <si>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</si>
  <si>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</si>
  <si>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</si>
  <si>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</si>
  <si>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</si>
  <si>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</si>
  <si>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</si>
  <si>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</si>
  <si>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</si>
  <si>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</si>
  <si>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</si>
  <si>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</si>
  <si>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</si>
  <si>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</si>
  <si>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</si>
  <si>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</si>
  <si>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</si>
  <si>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</si>
  <si>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</si>
  <si>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</si>
  <si>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</si>
  <si>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</si>
  <si>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</si>
  <si>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</si>
  <si>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</si>
  <si>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</si>
  <si>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</si>
  <si>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</si>
  <si>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</si>
  <si>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</si>
  <si>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</si>
  <si>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</si>
  <si>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</si>
  <si>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</si>
  <si>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</si>
  <si>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</si>
  <si>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</si>
  <si>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</si>
  <si>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</si>
  <si>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</si>
  <si>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</si>
  <si>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</si>
  <si>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</si>
  <si>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</si>
  <si>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</si>
  <si>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</si>
  <si>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</si>
  <si>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</si>
  <si>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</si>
  <si>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</si>
  <si>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</si>
  <si>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</si>
  <si>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</si>
  <si>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</si>
  <si>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</si>
  <si>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</si>
  <si>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</si>
  <si>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</si>
  <si>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</si>
  <si>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</si>
  <si>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</si>
  <si>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</si>
  <si>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</si>
  <si>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</si>
  <si>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</si>
  <si>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</si>
  <si>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</si>
  <si>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</si>
  <si>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</si>
  <si>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</si>
  <si>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</si>
  <si>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</si>
  <si>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</si>
  <si>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</si>
  <si>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</si>
  <si>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</si>
  <si>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</si>
  <si>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</si>
  <si>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</si>
  <si>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</si>
  <si>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</si>
  <si>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</si>
  <si>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</si>
  <si>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</si>
  <si>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</si>
  <si>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</si>
  <si>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</si>
  <si>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</si>
  <si>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</si>
  <si>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</si>
  <si>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</si>
  <si>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</si>
  <si>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</si>
  <si>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</si>
  <si>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</si>
  <si>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</si>
  <si>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</si>
  <si>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</si>
  <si>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</si>
  <si>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</si>
  <si>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</si>
  <si>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</si>
  <si>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</si>
  <si>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</si>
  <si>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</si>
  <si>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</si>
  <si>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</si>
  <si>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</si>
  <si>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</si>
  <si>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</si>
  <si>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</si>
  <si>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</si>
  <si>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</si>
  <si>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</si>
  <si>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</si>
  <si>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</si>
  <si>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</si>
  <si>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</si>
  <si>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</si>
  <si>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</si>
  <si>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</si>
  <si>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</si>
  <si>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</si>
  <si>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</si>
  <si>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</si>
  <si>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</si>
  <si>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</si>
  <si>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</si>
  <si>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</si>
  <si>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</si>
  <si>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</si>
  <si>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</si>
  <si>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</si>
  <si>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</si>
  <si>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</si>
  <si>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</si>
  <si>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</si>
  <si>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</si>
  <si>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</si>
  <si>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</si>
  <si>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</si>
  <si>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</si>
  <si>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</si>
  <si>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</si>
  <si>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</si>
  <si>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</si>
  <si>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</si>
  <si>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</si>
  <si>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</si>
  <si>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</si>
  <si>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</si>
  <si>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</si>
  <si>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</si>
  <si>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</si>
  <si>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</si>
  <si>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</si>
  <si>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</si>
  <si>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</si>
  <si>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</si>
  <si>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</si>
  <si>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</si>
  <si>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</si>
  <si>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</si>
  <si>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</si>
  <si>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</si>
  <si>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</si>
  <si>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</si>
  <si>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</si>
  <si>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</si>
  <si>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</si>
  <si>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</si>
  <si>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</si>
  <si>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</si>
  <si>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</si>
  <si>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</si>
  <si>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</si>
  <si>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</si>
  <si>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</si>
  <si>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</si>
  <si>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</si>
  <si>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</si>
  <si>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</si>
  <si>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</si>
  <si>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</si>
  <si>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</si>
  <si>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</si>
  <si>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</si>
  <si>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</si>
  <si>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</si>
  <si>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</si>
  <si>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</si>
  <si>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</si>
  <si>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</si>
  <si>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</si>
  <si>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</si>
  <si>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</si>
  <si>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</si>
  <si>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</si>
  <si>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</si>
  <si>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</si>
  <si>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</si>
  <si>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</si>
  <si>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</si>
  <si>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</si>
  <si>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</si>
  <si>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</si>
  <si>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</si>
  <si>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</si>
  <si>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</si>
  <si>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</si>
  <si>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</si>
  <si>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</si>
  <si>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</si>
  <si>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</si>
  <si>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</si>
  <si>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</si>
  <si>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</si>
  <si>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</si>
  <si>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</si>
  <si>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</si>
  <si>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</si>
  <si>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</si>
  <si>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</si>
  <si>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</si>
  <si>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</si>
  <si>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</si>
  <si>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</si>
  <si>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</si>
  <si>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</si>
  <si>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</si>
  <si>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</si>
  <si>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</si>
  <si>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</si>
  <si>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</si>
  <si>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</si>
  <si>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</si>
  <si>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</si>
  <si>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</si>
  <si>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</si>
  <si>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</si>
  <si>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</si>
  <si>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</si>
  <si>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</si>
  <si>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</si>
  <si>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</si>
  <si>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</si>
  <si>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</si>
  <si>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</si>
  <si>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</si>
  <si>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</si>
  <si>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</si>
  <si>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</si>
  <si>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</si>
  <si>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</si>
  <si>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</si>
  <si>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</si>
  <si>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</si>
  <si>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</si>
  <si>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</si>
  <si>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</si>
  <si>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</si>
  <si>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</si>
  <si>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</si>
  <si>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</si>
  <si>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</si>
  <si>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</si>
  <si>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</si>
  <si>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</si>
  <si>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</si>
  <si>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</si>
  <si>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</si>
  <si>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</si>
  <si>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</si>
  <si>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</si>
  <si>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</si>
  <si>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</si>
  <si>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</si>
  <si>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</si>
  <si>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</si>
  <si>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</si>
  <si>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</si>
  <si>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</si>
  <si>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</si>
  <si>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</si>
  <si>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</si>
  <si>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</si>
  <si>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</si>
  <si>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</si>
  <si>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</si>
  <si>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</si>
  <si>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</si>
  <si>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</si>
  <si>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</si>
  <si>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</si>
  <si>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</si>
  <si>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</si>
  <si>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</si>
  <si>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</si>
  <si>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</si>
  <si>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</si>
  <si>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</si>
  <si>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</si>
  <si>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</si>
  <si>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</si>
  <si>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</si>
  <si>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</si>
  <si>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</si>
  <si>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</si>
  <si>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</si>
  <si>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</si>
  <si>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</si>
  <si>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</si>
  <si>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</si>
  <si>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</si>
  <si>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</si>
  <si>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</si>
  <si>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</si>
  <si>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</si>
  <si>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</si>
  <si>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</si>
  <si>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</si>
  <si>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</si>
  <si>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</si>
  <si>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</si>
  <si>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</si>
  <si>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</si>
  <si>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</si>
  <si>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</si>
  <si>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</si>
  <si>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</si>
  <si>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</si>
  <si>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</si>
  <si>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</si>
  <si>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</si>
  <si>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</si>
  <si>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</si>
  <si>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</si>
  <si>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</si>
  <si>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</si>
  <si>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</si>
  <si>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</si>
  <si>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</si>
  <si>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</si>
  <si>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</si>
  <si>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</si>
  <si>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</si>
  <si>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</si>
  <si>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</si>
  <si>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</si>
  <si>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</si>
  <si>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</si>
  <si>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</si>
  <si>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</si>
  <si>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</si>
  <si>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</si>
  <si>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</si>
  <si>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</si>
  <si>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</si>
  <si>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</si>
  <si>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</si>
  <si>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</si>
  <si>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</si>
  <si>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</si>
  <si>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</si>
  <si>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</si>
  <si>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</si>
  <si>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</si>
  <si>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</si>
  <si>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</si>
  <si>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</si>
  <si>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</si>
  <si>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</si>
  <si>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</si>
  <si>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</si>
  <si>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</si>
  <si>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</si>
  <si>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</si>
  <si>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</si>
  <si>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</si>
  <si>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</si>
  <si>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</si>
  <si>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</si>
  <si>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</si>
  <si>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</si>
  <si>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</si>
  <si>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</si>
  <si>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</si>
  <si>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</si>
  <si>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</si>
  <si>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</si>
  <si>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</si>
  <si>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</si>
  <si>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</si>
  <si>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</si>
  <si>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</si>
  <si>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</si>
  <si>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</si>
  <si>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</si>
  <si>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</si>
  <si>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</si>
  <si>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</si>
  <si>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</si>
  <si>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</si>
  <si>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</si>
  <si>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</si>
  <si>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</si>
  <si>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</si>
  <si>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</si>
  <si>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</si>
  <si>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</si>
  <si>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</si>
  <si>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</si>
  <si>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</si>
  <si>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</si>
  <si>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</si>
  <si>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</si>
  <si>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</si>
  <si>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</si>
  <si>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</si>
  <si>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</si>
  <si>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</si>
  <si>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</si>
  <si>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</si>
  <si>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</si>
  <si>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</si>
  <si>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</si>
  <si>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</si>
  <si>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</si>
  <si>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</si>
  <si>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</si>
  <si>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</si>
  <si>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</si>
  <si>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</si>
  <si>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</si>
  <si>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</si>
  <si>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</si>
  <si>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</si>
  <si>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</si>
  <si>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</si>
  <si>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</si>
  <si>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</si>
  <si>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</si>
  <si>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</si>
  <si>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</si>
  <si>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</si>
  <si>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</si>
  <si>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</si>
  <si>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</si>
  <si>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</si>
  <si>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</si>
  <si>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</si>
  <si>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</si>
  <si>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</si>
  <si>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</si>
  <si>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</si>
  <si>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</si>
  <si>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</si>
  <si>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</si>
  <si>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</si>
  <si>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</si>
  <si>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</si>
  <si>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</si>
  <si>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</si>
  <si>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</si>
  <si>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</si>
  <si>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</si>
  <si>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</si>
  <si>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</si>
  <si>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</si>
  <si>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</si>
  <si>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</si>
  <si>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</si>
  <si>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</si>
  <si>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</si>
  <si>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</si>
  <si>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</si>
  <si>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</si>
  <si>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</si>
  <si>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</si>
  <si>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</si>
  <si>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</si>
  <si>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</si>
  <si>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</si>
  <si>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</si>
  <si>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</si>
  <si>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</si>
  <si>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</si>
  <si>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</si>
  <si>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</si>
  <si>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</si>
  <si>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</si>
  <si>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</si>
  <si>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</si>
  <si>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</si>
  <si>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</si>
  <si>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</si>
  <si>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</si>
  <si>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</si>
  <si>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</si>
  <si>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</si>
  <si>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</si>
  <si>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</si>
  <si>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</si>
  <si>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</si>
  <si>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</si>
  <si>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</si>
  <si>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</si>
  <si>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</si>
  <si>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</si>
  <si>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</si>
  <si>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</si>
  <si>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</si>
  <si>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</si>
  <si>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</si>
  <si>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</si>
  <si>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</si>
  <si>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</si>
  <si>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</si>
  <si>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</si>
  <si>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</si>
  <si>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</si>
  <si>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</si>
  <si>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</si>
  <si>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</si>
  <si>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</si>
  <si>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</si>
  <si>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</si>
  <si>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</si>
  <si>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</si>
  <si>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</si>
  <si>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</si>
  <si>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</si>
  <si>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</si>
  <si>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</si>
  <si>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</si>
  <si>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</si>
  <si>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</si>
  <si>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</si>
  <si>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</si>
  <si>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</si>
  <si>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</si>
  <si>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</si>
  <si>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</si>
  <si>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</si>
  <si>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</si>
  <si>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</si>
  <si>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</si>
  <si>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</si>
  <si>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</si>
  <si>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</si>
  <si>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</si>
  <si>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</si>
  <si>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</si>
  <si>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</si>
  <si>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</si>
  <si>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</si>
  <si>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</si>
  <si>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</si>
  <si>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</si>
  <si>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</si>
  <si>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</si>
  <si>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</si>
  <si>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</si>
  <si>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</si>
  <si>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</si>
  <si>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</si>
  <si>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</si>
  <si>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</si>
  <si>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</si>
  <si>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</si>
  <si>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</si>
  <si>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</si>
  <si>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</si>
  <si>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</si>
  <si>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</si>
  <si>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</si>
  <si>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</si>
  <si>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</si>
  <si>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</si>
  <si>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</si>
  <si>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</si>
  <si>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</si>
  <si>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</si>
  <si>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</si>
  <si>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</si>
  <si>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</si>
  <si>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</si>
  <si>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</si>
  <si>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</si>
  <si>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</si>
  <si>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</si>
  <si>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</si>
  <si>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</si>
  <si>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</si>
  <si>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</si>
  <si>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</si>
  <si>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</si>
  <si>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</si>
  <si>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</si>
  <si>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</si>
  <si>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</si>
  <si>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</si>
  <si>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</si>
  <si>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</si>
  <si>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</si>
  <si>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</si>
  <si>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</si>
  <si>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</si>
  <si>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</si>
  <si>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</si>
  <si>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</si>
  <si>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</si>
  <si>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</si>
  <si>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</si>
  <si>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</si>
  <si>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</si>
  <si>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</si>
  <si>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</si>
  <si>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</si>
  <si>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</si>
  <si>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</si>
  <si>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</si>
  <si>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</si>
  <si>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</si>
  <si>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</si>
  <si>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</si>
  <si>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</si>
  <si>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</si>
  <si>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</si>
  <si>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</si>
  <si>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</si>
  <si>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</si>
  <si>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</si>
  <si>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</si>
  <si>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</si>
  <si>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</si>
  <si>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</si>
  <si>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</si>
  <si>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</si>
  <si>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</si>
  <si>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</si>
  <si>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</si>
  <si>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</si>
  <si>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</si>
  <si>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</si>
  <si>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</si>
  <si>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</si>
  <si>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</si>
  <si>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</si>
  <si>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</si>
  <si>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</si>
  <si>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</si>
  <si>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</si>
  <si>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</si>
  <si>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</si>
  <si>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</si>
  <si>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</si>
  <si>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</si>
  <si>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</si>
  <si>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</si>
  <si>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</si>
  <si>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</si>
  <si>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</si>
  <si>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</si>
  <si>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</si>
  <si>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</si>
  <si>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</si>
  <si>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</si>
  <si>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</si>
  <si>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</si>
  <si>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</si>
  <si>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</si>
  <si>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</si>
  <si>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</si>
  <si>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</si>
  <si>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</si>
  <si>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</si>
  <si>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</si>
  <si>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</si>
  <si>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</si>
  <si>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</si>
  <si>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</si>
  <si>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</si>
  <si>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</si>
  <si>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</si>
  <si>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</si>
  <si>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</si>
  <si>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</si>
  <si>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</si>
  <si>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</si>
  <si>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</si>
  <si>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</si>
  <si>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</si>
  <si>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</si>
  <si>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</si>
  <si>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</si>
  <si>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</si>
  <si>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</si>
  <si>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</si>
  <si>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</si>
  <si>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</si>
  <si>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</si>
  <si>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</si>
  <si>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</si>
  <si>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</si>
  <si>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</si>
  <si>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</si>
  <si>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</si>
  <si>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</si>
  <si>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</si>
  <si>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</si>
  <si>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</si>
  <si>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</si>
  <si>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</si>
  <si>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</si>
  <si>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</si>
  <si>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</si>
  <si>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</si>
  <si>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</si>
  <si>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</si>
  <si>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</si>
  <si>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</si>
  <si>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</si>
  <si>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</si>
  <si>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</si>
  <si>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</si>
  <si>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</si>
  <si>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</si>
  <si>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</si>
  <si>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</si>
  <si>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</si>
  <si>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</si>
  <si>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</si>
  <si>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</si>
  <si>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</si>
  <si>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</si>
  <si>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</si>
  <si>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</si>
  <si>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</si>
  <si>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</si>
  <si>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</si>
  <si>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</si>
  <si>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</si>
  <si>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</si>
  <si>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</si>
  <si>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</si>
  <si>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</si>
  <si>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</si>
  <si>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</si>
  <si>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</si>
  <si>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</si>
  <si>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</si>
  <si>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</si>
  <si>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</si>
  <si>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</si>
  <si>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</si>
  <si>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</si>
  <si>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</si>
  <si>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</si>
  <si>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</si>
  <si>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</si>
  <si>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</si>
  <si>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</si>
  <si>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</si>
  <si>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</si>
  <si>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</si>
  <si>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</si>
  <si>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</si>
  <si>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</si>
  <si>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</si>
  <si>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</si>
  <si>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</si>
  <si>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</si>
  <si>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</si>
  <si>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</si>
  <si>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</si>
  <si>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</si>
  <si>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</si>
  <si>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</si>
  <si>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</si>
  <si>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</si>
  <si>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</si>
  <si>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</si>
  <si>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</si>
  <si>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</si>
  <si>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</si>
  <si>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</si>
  <si>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</si>
  <si>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</si>
  <si>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</si>
  <si>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</si>
  <si>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</si>
  <si>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</si>
  <si>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</si>
  <si>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</si>
  <si>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</si>
  <si>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</si>
  <si>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</si>
  <si>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</si>
  <si>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</si>
  <si>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</si>
  <si>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</si>
  <si>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</si>
  <si>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</si>
  <si>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</si>
  <si>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</si>
  <si>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</si>
  <si>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</si>
  <si>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</si>
  <si>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</si>
  <si>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</si>
  <si>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</si>
  <si>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</si>
  <si>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</si>
  <si>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</si>
  <si>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</si>
  <si>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</si>
  <si>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</si>
  <si>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</si>
  <si>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</si>
  <si>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</si>
  <si>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</si>
  <si>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</si>
  <si>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</si>
  <si>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</si>
  <si>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</si>
  <si>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</si>
  <si>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</si>
  <si>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</si>
  <si>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</si>
  <si>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</si>
  <si>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</si>
  <si>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</si>
  <si>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</si>
  <si>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</si>
  <si>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</si>
  <si>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</si>
  <si>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</si>
  <si>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</si>
  <si>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</si>
  <si>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</si>
  <si>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</si>
  <si>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</si>
  <si>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</si>
  <si>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</si>
  <si>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</si>
  <si>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</si>
  <si>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</si>
  <si>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</si>
  <si>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</si>
  <si>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</si>
  <si>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</si>
  <si>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</si>
  <si>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</si>
  <si>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</si>
  <si>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</si>
  <si>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</si>
  <si>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</si>
  <si>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</si>
  <si>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</si>
  <si>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</si>
  <si>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</si>
  <si>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</si>
  <si>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</si>
  <si>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</si>
  <si>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</si>
  <si>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</si>
  <si>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</si>
  <si>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</si>
  <si>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</si>
  <si>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</si>
  <si>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</si>
  <si>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</si>
  <si>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</si>
  <si>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</si>
  <si>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</si>
  <si>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</si>
  <si>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</si>
  <si>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</si>
  <si>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</si>
  <si>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</si>
  <si>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</si>
  <si>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</si>
  <si>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</si>
  <si>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</si>
  <si>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</si>
  <si>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</si>
  <si>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</si>
  <si>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</si>
  <si>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</si>
  <si>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</si>
  <si>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</si>
  <si>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</si>
  <si>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</si>
  <si>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</si>
  <si>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</si>
  <si>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</si>
  <si>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</si>
  <si>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</si>
  <si>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</si>
  <si>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</si>
  <si>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</si>
  <si>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</si>
  <si>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</si>
  <si>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</si>
  <si>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</si>
  <si>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</si>
  <si>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</si>
  <si>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</si>
  <si>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</si>
  <si>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</si>
  <si>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</si>
  <si>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</si>
  <si>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</si>
  <si>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</si>
  <si>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</si>
  <si>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</si>
  <si>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</si>
  <si>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</si>
  <si>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</si>
  <si>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</si>
  <si>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</si>
  <si>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</si>
  <si>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</si>
  <si>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</si>
  <si>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</si>
  <si>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</si>
  <si>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</si>
  <si>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</si>
  <si>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</si>
  <si>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</si>
  <si>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</si>
  <si>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</si>
  <si>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</si>
  <si>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</si>
  <si>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</si>
  <si>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</si>
  <si>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</si>
  <si>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</si>
  <si>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</si>
  <si>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</si>
  <si>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</si>
  <si>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</si>
  <si>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</si>
  <si>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</si>
  <si>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</si>
  <si>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</si>
  <si>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</si>
  <si>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</si>
  <si>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</si>
  <si>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</si>
  <si>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</si>
  <si>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</si>
  <si>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</si>
  <si>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</si>
  <si>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</si>
  <si>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</si>
  <si>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</si>
  <si>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</si>
  <si>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</si>
  <si>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</si>
  <si>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</si>
  <si>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</si>
  <si>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</si>
  <si>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</si>
  <si>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</si>
  <si>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</si>
  <si>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</si>
  <si>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</si>
  <si>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</si>
  <si>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</si>
  <si>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</si>
  <si>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</si>
  <si>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</si>
  <si>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</si>
  <si>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</si>
  <si>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</si>
  <si>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</si>
  <si>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</si>
  <si>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</si>
  <si>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</si>
  <si>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</si>
  <si>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</si>
  <si>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</si>
  <si>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</si>
  <si>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</si>
  <si>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</si>
  <si>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</si>
  <si>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</si>
  <si>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</si>
  <si>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</si>
  <si>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</si>
  <si>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</si>
  <si>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</si>
  <si>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</si>
  <si>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</si>
  <si>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</si>
  <si>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</si>
  <si>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</si>
  <si>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</si>
  <si>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</si>
  <si>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</si>
  <si>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</si>
  <si>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</si>
  <si>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</si>
  <si>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</si>
  <si>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</si>
  <si>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</si>
  <si>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</si>
  <si>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</si>
  <si>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</si>
  <si>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</si>
  <si>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</si>
  <si>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</si>
  <si>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</si>
  <si>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</si>
  <si>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</si>
  <si>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</si>
  <si>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</si>
  <si>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</si>
  <si>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</si>
  <si>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</si>
  <si>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</si>
  <si>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</si>
  <si>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</si>
  <si>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</si>
  <si>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</si>
  <si>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</si>
  <si>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</si>
  <si>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</si>
  <si>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</si>
  <si>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</si>
  <si>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</si>
  <si>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</si>
  <si>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</si>
  <si>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</si>
  <si>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</si>
  <si>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</si>
  <si>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</si>
  <si>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</si>
  <si>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</si>
  <si>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</si>
  <si>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</si>
  <si>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</si>
  <si>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</si>
  <si>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</si>
  <si>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</si>
  <si>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</si>
  <si>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</si>
  <si>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</si>
  <si>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</si>
  <si>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</si>
  <si>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</si>
  <si>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</si>
  <si>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</si>
  <si>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</si>
  <si>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</si>
  <si>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</si>
  <si>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</si>
  <si>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</si>
  <si>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</si>
  <si>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</si>
  <si>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</si>
  <si>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</si>
  <si>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</si>
  <si>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</si>
  <si>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</si>
  <si>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</si>
  <si>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</si>
  <si>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</si>
  <si>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</si>
  <si>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</si>
  <si>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</si>
  <si>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</si>
  <si>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</si>
  <si>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</si>
  <si>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</si>
  <si>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</si>
  <si>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</si>
  <si>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</si>
  <si>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</si>
  <si>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</si>
  <si>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</si>
  <si>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</si>
  <si>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</si>
  <si>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</si>
  <si>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</si>
  <si>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</si>
  <si>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</si>
  <si>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</si>
  <si>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</si>
  <si>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</si>
  <si>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</si>
  <si>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</si>
  <si>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</si>
  <si>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</si>
  <si>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</si>
  <si>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</si>
  <si>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</si>
  <si>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</si>
  <si>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</si>
  <si>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</si>
  <si>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</si>
  <si>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</si>
  <si>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</si>
  <si>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</si>
  <si>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</si>
  <si>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</si>
  <si>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</si>
  <si>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</si>
  <si>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</si>
  <si>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</si>
  <si>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</si>
  <si>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</si>
  <si>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</si>
  <si>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</si>
  <si>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</si>
  <si>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</si>
  <si>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</si>
  <si>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</si>
  <si>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</si>
  <si>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</si>
  <si>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</si>
  <si>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</si>
  <si>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</si>
  <si>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</si>
  <si>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</si>
  <si>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</si>
  <si>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</si>
  <si>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</si>
  <si>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</si>
  <si>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</si>
  <si>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</si>
  <si>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</si>
  <si>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</si>
  <si>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</si>
  <si>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</si>
  <si>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</si>
  <si>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</si>
  <si>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</si>
  <si>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</si>
  <si>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</si>
  <si>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</si>
  <si>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</si>
  <si>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</si>
  <si>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</si>
  <si>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</si>
  <si>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</si>
  <si>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</si>
  <si>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</si>
  <si>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</si>
  <si>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</si>
  <si>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</si>
  <si>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</si>
  <si>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</si>
  <si>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</si>
  <si>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</si>
  <si>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</si>
  <si>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</si>
  <si>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</si>
  <si>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</si>
  <si>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</si>
  <si>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</si>
  <si>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</si>
  <si>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</si>
  <si>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</si>
  <si>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</si>
  <si>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</si>
  <si>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</si>
  <si>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</si>
  <si>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</si>
  <si>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</si>
  <si>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</si>
  <si>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</si>
  <si>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</si>
  <si>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</si>
  <si>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</si>
  <si>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</si>
  <si>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</si>
  <si>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</si>
  <si>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</si>
  <si>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</si>
  <si>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</si>
  <si>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</si>
  <si>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</si>
  <si>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</si>
  <si>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</si>
  <si>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</si>
  <si>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</si>
  <si>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</si>
  <si>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</si>
  <si>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</si>
  <si>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</si>
  <si>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</si>
  <si>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</si>
  <si>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</si>
  <si>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</si>
  <si>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</si>
  <si>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</si>
  <si>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</si>
  <si>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</si>
  <si>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</si>
  <si>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</si>
  <si>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</si>
  <si>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</si>
  <si>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</si>
  <si>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</si>
  <si>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</si>
  <si>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</si>
  <si>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</si>
  <si>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</si>
  <si>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</si>
  <si>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</si>
  <si>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</si>
  <si>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</si>
  <si>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</si>
  <si>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</si>
  <si>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</si>
  <si>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</si>
  <si>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</si>
  <si>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</si>
  <si>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</si>
  <si>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</si>
  <si>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</si>
  <si>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</si>
  <si>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</si>
  <si>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</si>
  <si>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</si>
  <si>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</si>
  <si>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</si>
  <si>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</si>
  <si>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</si>
  <si>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</si>
  <si>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</si>
  <si>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</si>
  <si>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</si>
  <si>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</si>
  <si>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</si>
  <si>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</si>
  <si>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</si>
  <si>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</si>
  <si>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</si>
  <si>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</si>
  <si>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</si>
  <si>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</si>
  <si>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</si>
  <si>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</si>
  <si>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</si>
  <si>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</si>
  <si>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</si>
  <si>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</si>
  <si>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</si>
  <si>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</si>
  <si>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</si>
  <si>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</si>
  <si>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</si>
  <si>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</si>
  <si>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</si>
  <si>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</si>
  <si>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</si>
  <si>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</si>
  <si>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</si>
  <si>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</si>
  <si>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</si>
  <si>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</si>
  <si>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</si>
  <si>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</si>
  <si>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</si>
  <si>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</si>
  <si>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</si>
  <si>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</si>
  <si>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</si>
  <si>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</si>
  <si>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</si>
  <si>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</si>
  <si>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</si>
  <si>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</si>
  <si>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</si>
  <si>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</si>
  <si>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</si>
  <si>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</si>
  <si>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</si>
  <si>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</si>
  <si>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</si>
  <si>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</si>
  <si>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</si>
  <si>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</si>
  <si>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</si>
  <si>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</si>
  <si>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</si>
  <si>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</si>
  <si>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</si>
  <si>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</si>
  <si>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</si>
  <si>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</si>
  <si>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</si>
  <si>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</si>
  <si>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</si>
  <si>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</si>
  <si>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</si>
  <si>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</si>
  <si>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</si>
  <si>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</si>
  <si>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</si>
  <si>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</si>
  <si>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</si>
  <si>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</si>
  <si>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</si>
  <si>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</si>
  <si>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</si>
  <si>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</si>
  <si>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</si>
  <si>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</si>
  <si>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</si>
  <si>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</si>
  <si>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</si>
  <si>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</si>
  <si>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</si>
  <si>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</si>
  <si>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</si>
  <si>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</si>
  <si>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</si>
  <si>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</si>
  <si>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</si>
  <si>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</si>
  <si>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</si>
  <si>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</si>
  <si>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</si>
  <si>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</si>
  <si>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</si>
  <si>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</si>
  <si>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</si>
  <si>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</si>
  <si>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</si>
  <si>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</si>
  <si>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</si>
  <si>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</si>
  <si>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</si>
  <si>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</si>
  <si>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</si>
  <si>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</si>
  <si>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</si>
  <si>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</si>
  <si>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</si>
  <si>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</si>
  <si>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</si>
  <si>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</si>
  <si>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</si>
  <si>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</si>
  <si>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</si>
  <si>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</si>
  <si>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</si>
  <si>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</si>
  <si>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</si>
  <si>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</si>
  <si>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</si>
  <si>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</si>
  <si>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</si>
  <si>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</si>
  <si>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</si>
  <si>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</si>
  <si>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</si>
  <si>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</si>
  <si>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</si>
  <si>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</si>
  <si>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</si>
  <si>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</si>
  <si>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</si>
  <si>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</si>
  <si>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</si>
  <si>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</si>
  <si>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</si>
  <si>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</si>
  <si>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</si>
  <si>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</si>
  <si>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</si>
  <si>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</si>
  <si>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</si>
  <si>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</si>
  <si>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</si>
  <si>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</si>
  <si>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</si>
  <si>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</si>
  <si>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</si>
  <si>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</si>
  <si>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</si>
  <si>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</si>
  <si>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</si>
  <si>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</si>
  <si>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</si>
  <si>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</si>
  <si>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</si>
  <si>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</si>
  <si>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</si>
  <si>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</si>
  <si>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</si>
  <si>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</si>
  <si>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</si>
  <si>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</si>
  <si>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</si>
  <si>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</si>
  <si>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</si>
  <si>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</si>
  <si>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</si>
  <si>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</si>
  <si>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</si>
  <si>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</si>
  <si>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</si>
  <si>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</si>
  <si>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</si>
  <si>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</si>
  <si>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</si>
  <si>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</si>
  <si>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</si>
  <si>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</si>
  <si>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</si>
  <si>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</si>
  <si>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</si>
  <si>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</si>
  <si>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</si>
  <si>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</si>
  <si>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</si>
  <si>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</si>
  <si>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</si>
  <si>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</si>
  <si>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</si>
  <si>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</si>
  <si>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</si>
  <si>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</si>
  <si>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</si>
  <si>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</si>
  <si>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</si>
  <si>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</si>
  <si>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</si>
  <si>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</si>
  <si>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</si>
  <si>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</si>
  <si>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</si>
  <si>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</si>
  <si>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</si>
  <si>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</si>
  <si>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</si>
  <si>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</si>
  <si>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</si>
  <si>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</si>
  <si>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</si>
  <si>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</si>
  <si>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</si>
  <si>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</si>
  <si>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</si>
  <si>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</si>
  <si>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</si>
  <si>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</si>
  <si>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</si>
  <si>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</si>
  <si>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</si>
  <si>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</si>
  <si>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</si>
  <si>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</si>
  <si>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</si>
  <si>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</si>
  <si>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</si>
  <si>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</si>
  <si>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</si>
  <si>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</si>
  <si>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</si>
  <si>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</si>
  <si>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</si>
  <si>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</si>
  <si>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</si>
  <si>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</si>
  <si>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</si>
  <si>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</si>
  <si>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</si>
  <si>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</si>
  <si>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</si>
  <si>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</si>
  <si>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</si>
  <si>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</si>
  <si>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</si>
  <si>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</si>
  <si>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</si>
  <si>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</si>
  <si>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</si>
  <si>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</si>
  <si>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</si>
  <si>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</si>
  <si>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</si>
  <si>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</si>
  <si>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</si>
  <si>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</si>
  <si>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</si>
  <si>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</si>
  <si>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</si>
  <si>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</si>
  <si>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</si>
  <si>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</si>
  <si>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</si>
  <si>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</si>
  <si>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</si>
  <si>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</si>
  <si>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</si>
  <si>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</si>
  <si>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</si>
  <si>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</si>
  <si>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</si>
  <si>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</si>
  <si>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</si>
  <si>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</si>
  <si>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</si>
  <si>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</si>
  <si>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</si>
  <si>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</si>
  <si>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</si>
  <si>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</si>
  <si>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</si>
  <si>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</si>
  <si>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</si>
  <si>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</si>
  <si>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</si>
  <si>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</si>
  <si>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</si>
  <si>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</si>
  <si>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</si>
  <si>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</si>
  <si>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</si>
  <si>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</si>
  <si>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</si>
  <si>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</si>
  <si>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</si>
  <si>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</si>
  <si>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</si>
  <si>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</si>
  <si>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</si>
  <si>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</si>
  <si>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</si>
  <si>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</si>
  <si>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</si>
  <si>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</si>
  <si>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</si>
  <si>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</si>
  <si>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</si>
  <si>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</si>
  <si>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</si>
  <si>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</si>
  <si>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</si>
  <si>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</si>
  <si>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</si>
  <si>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</si>
  <si>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</si>
  <si>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</si>
  <si>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</si>
  <si>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</si>
  <si>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</si>
  <si>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</si>
  <si>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</si>
  <si>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</si>
  <si>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</si>
  <si>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</si>
  <si>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</si>
  <si>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</si>
  <si>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</si>
  <si>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</si>
  <si>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</si>
  <si>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</si>
  <si>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</si>
  <si>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</si>
  <si>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</si>
  <si>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</si>
  <si>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</si>
  <si>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</si>
  <si>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</si>
  <si>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</si>
  <si>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</si>
  <si>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</si>
  <si>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</si>
  <si>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</si>
  <si>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</si>
  <si>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</si>
  <si>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</si>
  <si>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</si>
  <si>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</si>
  <si>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</si>
  <si>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</si>
  <si>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</si>
  <si>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</si>
  <si>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</si>
  <si>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</si>
  <si>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</si>
  <si>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</si>
  <si>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</si>
  <si>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</si>
  <si>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</si>
  <si>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</si>
  <si>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</si>
  <si>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</si>
  <si>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</si>
  <si>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</si>
  <si>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</si>
  <si>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</si>
  <si>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</si>
  <si>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</si>
  <si>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</si>
  <si>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</si>
  <si>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</si>
  <si>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</si>
  <si>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</si>
  <si>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</si>
  <si>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</si>
  <si>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</si>
  <si>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</si>
  <si>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</si>
  <si>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</si>
  <si>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</si>
  <si>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</si>
  <si>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</si>
  <si>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</si>
  <si>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</si>
  <si>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</si>
  <si>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</si>
  <si>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</si>
  <si>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</si>
  <si>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</si>
  <si>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</si>
  <si>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</si>
  <si>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</si>
  <si>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</si>
  <si>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</si>
  <si>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</si>
  <si>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</si>
  <si>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</si>
  <si>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</si>
  <si>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</si>
  <si>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</si>
  <si>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</si>
  <si>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</si>
  <si>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</si>
  <si>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</si>
  <si>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</si>
  <si>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</si>
  <si>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</si>
  <si>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</si>
  <si>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</si>
  <si>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</si>
  <si>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</si>
  <si>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</si>
  <si>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</si>
  <si>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</si>
  <si>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</si>
  <si>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</si>
  <si>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</si>
  <si>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</si>
  <si>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</si>
  <si>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</si>
  <si>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</si>
  <si>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</si>
  <si>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</si>
  <si>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</si>
  <si>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</si>
  <si>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</si>
  <si>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</si>
  <si>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</si>
  <si>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</si>
  <si>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</si>
  <si>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</si>
  <si>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</si>
  <si>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</si>
  <si>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</si>
  <si>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</si>
  <si>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</si>
  <si>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</si>
  <si>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</si>
  <si>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</si>
  <si>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</si>
  <si>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</si>
  <si>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</si>
  <si>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</si>
  <si>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</si>
  <si>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</si>
  <si>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</si>
  <si>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</si>
  <si>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</si>
  <si>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</si>
  <si>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</si>
  <si>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</si>
  <si>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</si>
  <si>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</si>
  <si>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</si>
  <si>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</si>
  <si>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</si>
  <si>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</si>
  <si>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</si>
  <si>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</si>
  <si>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</si>
  <si>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</si>
  <si>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</si>
  <si>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</si>
  <si>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</si>
  <si>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</si>
  <si>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</si>
  <si>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</si>
  <si>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</si>
  <si>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</si>
  <si>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</si>
  <si>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</si>
  <si>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</si>
  <si>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</si>
  <si>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</si>
  <si>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</si>
  <si>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</si>
  <si>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</si>
  <si>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</si>
  <si>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</si>
  <si>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</si>
  <si>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</si>
  <si>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</si>
  <si>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</si>
  <si>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</si>
  <si>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</si>
  <si>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</si>
  <si>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</si>
  <si>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</si>
  <si>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</si>
  <si>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</si>
  <si>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</si>
  <si>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</si>
  <si>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</si>
  <si>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</si>
  <si>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</si>
  <si>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</si>
  <si>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</si>
  <si>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</si>
  <si>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</si>
  <si>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</si>
  <si>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</si>
  <si>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</si>
  <si>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</si>
  <si>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</si>
  <si>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</si>
  <si>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</si>
  <si>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</si>
  <si>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</si>
  <si>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</si>
  <si>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</si>
  <si>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</si>
  <si>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</si>
  <si>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</si>
  <si>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</si>
  <si>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</si>
  <si>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</si>
  <si>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</si>
  <si>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</si>
  <si>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</si>
  <si>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</si>
  <si>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</si>
  <si>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</si>
  <si>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</si>
  <si>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</si>
  <si>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</si>
  <si>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</si>
  <si>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</si>
  <si>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</si>
  <si>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</si>
  <si>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</si>
  <si>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</si>
  <si>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</si>
  <si>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</si>
  <si>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</si>
  <si>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</si>
  <si>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</si>
  <si>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</si>
  <si>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</si>
  <si>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</si>
  <si>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</si>
  <si>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</si>
  <si>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</si>
  <si>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</si>
  <si>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</si>
  <si>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</si>
  <si>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</si>
  <si>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</si>
  <si>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</si>
  <si>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</si>
  <si>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</si>
  <si>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</si>
  <si>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</si>
  <si>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</si>
  <si>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</si>
  <si>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</si>
  <si>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</si>
  <si>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</si>
  <si>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</si>
  <si>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</si>
  <si>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</si>
  <si>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</si>
  <si>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</si>
  <si>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</si>
  <si>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</si>
  <si>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</si>
  <si>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</si>
  <si>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</si>
  <si>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</si>
  <si>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</si>
  <si>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</si>
  <si>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</si>
  <si>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</si>
  <si>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</si>
  <si>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</si>
  <si>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</si>
  <si>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</si>
  <si>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</si>
  <si>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</si>
  <si>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</si>
  <si>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</si>
  <si>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</si>
  <si>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</si>
  <si>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</si>
  <si>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</si>
  <si>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</si>
  <si>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</si>
  <si>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</si>
  <si>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</si>
  <si>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</si>
  <si>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</si>
  <si>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</si>
  <si>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</si>
  <si>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</si>
  <si>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</si>
  <si>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</si>
  <si>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</si>
  <si>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</si>
  <si>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</si>
  <si>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</si>
  <si>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</si>
  <si>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</si>
  <si>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</si>
  <si>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</si>
  <si>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</si>
  <si>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</si>
  <si>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</si>
  <si>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</si>
  <si>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</si>
  <si>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</si>
  <si>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</si>
  <si>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</si>
  <si>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</si>
  <si>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</si>
  <si>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</si>
  <si>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</si>
  <si>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</si>
  <si>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</si>
  <si>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</si>
  <si>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</si>
  <si>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</si>
  <si>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</si>
  <si>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</si>
  <si>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</si>
  <si>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</si>
  <si>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</si>
  <si>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</si>
  <si>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</si>
  <si>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</si>
  <si>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</si>
  <si>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</si>
  <si>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</si>
  <si>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</si>
  <si>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</si>
  <si>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</si>
  <si>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</si>
  <si>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</si>
  <si>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</si>
  <si>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</si>
  <si>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</si>
  <si>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</si>
  <si>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</si>
  <si>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</si>
  <si>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</si>
  <si>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</si>
  <si>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</si>
  <si>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</si>
  <si>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</si>
  <si>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</si>
  <si>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</si>
  <si>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</si>
  <si>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</si>
  <si>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</si>
  <si>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</si>
  <si>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</si>
  <si>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</si>
  <si>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</si>
  <si>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</si>
  <si>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</si>
  <si>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</si>
  <si>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</si>
  <si>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</si>
  <si>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</si>
  <si>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</si>
  <si>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</si>
  <si>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</si>
  <si>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</si>
  <si>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</si>
  <si>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</si>
  <si>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</si>
  <si>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</si>
  <si>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</si>
  <si>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</si>
  <si>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</si>
  <si>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</si>
  <si>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</si>
  <si>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</si>
  <si>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</si>
  <si>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</si>
  <si>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</si>
  <si>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</si>
  <si>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</si>
  <si>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</si>
  <si>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</si>
  <si>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</si>
  <si>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</si>
  <si>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</si>
  <si>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</si>
  <si>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</si>
  <si>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</si>
  <si>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</si>
  <si>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</si>
  <si>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</si>
  <si>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</si>
  <si>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</si>
  <si>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</si>
  <si>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</si>
  <si>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</si>
  <si>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</si>
  <si>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</si>
  <si>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</si>
  <si>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</si>
  <si>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</si>
  <si>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</si>
  <si>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</si>
  <si>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</si>
  <si>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</si>
  <si>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</si>
  <si>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</si>
  <si>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</si>
  <si>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</si>
  <si>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</si>
  <si>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</si>
  <si>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</si>
  <si>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</si>
  <si>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</si>
  <si>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</si>
  <si>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</si>
  <si>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</si>
  <si>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</si>
  <si>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</si>
  <si>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</si>
  <si>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</si>
  <si>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</si>
  <si>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</si>
  <si>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</si>
  <si>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</si>
  <si>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</si>
  <si>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</si>
  <si>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</si>
  <si>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</si>
  <si>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</si>
  <si>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</si>
  <si>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</si>
  <si>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</si>
  <si>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</si>
  <si>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</si>
  <si>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</si>
  <si>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</si>
  <si>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</si>
  <si>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</si>
  <si>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</si>
  <si>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</si>
  <si>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</si>
  <si>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</si>
  <si>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</si>
  <si>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</si>
  <si>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</si>
  <si>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</si>
  <si>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</si>
  <si>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</si>
  <si>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</si>
  <si>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</si>
  <si>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</si>
  <si>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</si>
  <si>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</si>
  <si>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</si>
  <si>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</si>
  <si>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</si>
  <si>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</si>
  <si>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</si>
  <si>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</si>
  <si>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</si>
  <si>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</si>
  <si>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</si>
  <si>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</si>
  <si>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</si>
  <si>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</si>
  <si>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</si>
  <si>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</si>
  <si>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</si>
  <si>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</si>
  <si>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</si>
  <si>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</si>
  <si>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</si>
  <si>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</si>
  <si>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</si>
  <si>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</si>
  <si>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</si>
  <si>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</si>
  <si>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</si>
  <si>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</si>
  <si>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</si>
  <si>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</si>
  <si>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</si>
  <si>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</si>
  <si>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</si>
  <si>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</si>
  <si>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</si>
  <si>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</si>
  <si>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</si>
  <si>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</si>
  <si>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</si>
  <si>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</si>
  <si>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</si>
  <si>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</si>
  <si>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</si>
  <si>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</si>
  <si>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</si>
  <si>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</si>
  <si>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</si>
  <si>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</si>
  <si>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</si>
  <si>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</si>
  <si>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</si>
  <si>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</si>
  <si>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</si>
  <si>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</si>
  <si>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</si>
  <si>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</si>
  <si>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</si>
  <si>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</si>
  <si>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</si>
  <si>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</si>
  <si>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</si>
  <si>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</si>
  <si>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</si>
  <si>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</si>
  <si>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</si>
  <si>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</si>
  <si>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</si>
  <si>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</si>
  <si>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</si>
  <si>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</si>
  <si>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</si>
  <si>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</si>
  <si>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</si>
  <si>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</si>
  <si>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</si>
  <si>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</si>
  <si>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</si>
  <si>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</si>
  <si>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</si>
  <si>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</si>
  <si>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</si>
  <si>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</si>
  <si>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</si>
  <si>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</si>
  <si>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</si>
  <si>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</si>
  <si>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</si>
  <si>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</si>
  <si>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</si>
  <si>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</si>
  <si>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</si>
  <si>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</si>
  <si>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</si>
  <si>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</si>
  <si>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</si>
  <si>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</si>
  <si>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</si>
  <si>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</si>
  <si>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</si>
  <si>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</si>
  <si>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</si>
  <si>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</si>
  <si>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</si>
  <si>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</si>
  <si>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</si>
  <si>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</si>
  <si>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</si>
  <si>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</si>
  <si>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</si>
  <si>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</si>
  <si>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</si>
  <si>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</si>
  <si>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</si>
  <si>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</si>
  <si>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</si>
  <si>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</si>
  <si>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</si>
  <si>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</si>
  <si>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</si>
  <si>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</si>
  <si>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</si>
  <si>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</si>
  <si>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</si>
  <si>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</si>
  <si>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</si>
  <si>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</si>
  <si>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</si>
  <si>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</si>
  <si>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</si>
  <si>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</si>
  <si>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</si>
  <si>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</si>
  <si>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</si>
  <si>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</si>
  <si>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</si>
  <si>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</si>
  <si>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</si>
  <si>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</si>
  <si>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</si>
  <si>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</si>
  <si>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</si>
  <si>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</si>
  <si>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</si>
  <si>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</si>
  <si>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</si>
  <si>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</si>
  <si>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</si>
  <si>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</si>
  <si>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</si>
  <si>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</si>
  <si>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</si>
  <si>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</si>
  <si>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</si>
  <si>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</si>
  <si>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</si>
  <si>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</si>
  <si>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</si>
  <si>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</si>
  <si>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</si>
  <si>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</si>
  <si>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</si>
  <si>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</si>
  <si>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</si>
  <si>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</si>
  <si>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</si>
  <si>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</si>
  <si>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</si>
  <si>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</si>
  <si>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</si>
  <si>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</si>
  <si>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</si>
  <si>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</si>
  <si>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</si>
  <si>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</si>
  <si>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</si>
  <si>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</si>
  <si>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</si>
  <si>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</si>
  <si>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</si>
  <si>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</si>
  <si>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</si>
  <si>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</si>
  <si>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</si>
  <si>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</si>
  <si>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</si>
  <si>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</si>
  <si>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</si>
  <si>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</si>
  <si>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</si>
  <si>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</si>
  <si>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</si>
  <si>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</si>
  <si>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</si>
  <si>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</si>
  <si>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</si>
  <si>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</si>
  <si>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</si>
  <si>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</si>
  <si>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</si>
  <si>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</si>
  <si>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</si>
  <si>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</si>
  <si>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</si>
  <si>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</si>
  <si>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</si>
  <si>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</si>
  <si>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</si>
  <si>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</si>
  <si>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</si>
  <si>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</si>
  <si>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</si>
  <si>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</si>
  <si>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</si>
  <si>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</si>
  <si>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</si>
  <si>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</si>
  <si>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</si>
  <si>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</si>
  <si>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</si>
  <si>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</si>
  <si>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</si>
  <si>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</si>
  <si>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</si>
  <si>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</si>
  <si>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</si>
  <si>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</si>
  <si>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</si>
  <si>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</si>
  <si>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</si>
  <si>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</si>
  <si>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</si>
  <si>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</si>
  <si>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</si>
  <si>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</si>
  <si>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</si>
  <si>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</si>
  <si>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</si>
  <si>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</si>
  <si>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</si>
  <si>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</si>
  <si>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</si>
  <si>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</si>
  <si>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</si>
  <si>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</si>
  <si>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</si>
  <si>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</si>
  <si>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</si>
  <si>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</si>
  <si>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</si>
  <si>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</si>
  <si>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</si>
  <si>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</si>
  <si>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</si>
  <si>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</si>
  <si>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</si>
  <si>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</si>
  <si>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</si>
  <si>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</si>
  <si>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</si>
  <si>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</si>
  <si>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</si>
  <si>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</si>
  <si>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</si>
  <si>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</si>
  <si>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</si>
  <si>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</si>
  <si>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</si>
  <si>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</si>
  <si>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</si>
  <si>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</si>
  <si>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</si>
  <si>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</si>
  <si>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</si>
  <si>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</si>
  <si>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</si>
  <si>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</si>
  <si>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</si>
  <si>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</si>
  <si>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</si>
  <si>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</si>
  <si>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</si>
  <si>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</si>
  <si>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</si>
  <si>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</si>
  <si>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</si>
  <si>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</si>
  <si>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</si>
  <si>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</si>
  <si>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</si>
  <si>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</si>
  <si>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</si>
  <si>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</si>
  <si>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</si>
  <si>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</si>
  <si>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</si>
  <si>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</si>
  <si>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</si>
  <si>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</si>
  <si>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</si>
  <si>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</si>
  <si>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</si>
  <si>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</si>
  <si>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</si>
  <si>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</si>
  <si>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</si>
  <si>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</si>
  <si>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</si>
  <si>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</si>
  <si>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</si>
  <si>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</si>
  <si>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</si>
  <si>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</si>
  <si>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</si>
  <si>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</si>
  <si>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</si>
  <si>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</si>
  <si>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</si>
  <si>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</si>
  <si>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</si>
  <si>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</si>
  <si>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</si>
  <si>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</si>
  <si>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</si>
  <si>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</si>
  <si>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</si>
  <si>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</si>
  <si>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</si>
  <si>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</si>
  <si>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</si>
  <si>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</si>
  <si>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</si>
  <si>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</si>
  <si>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</si>
  <si>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</si>
  <si>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</si>
  <si>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</si>
  <si>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</si>
  <si>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</si>
  <si>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</si>
  <si>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</si>
  <si>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</si>
  <si>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</si>
  <si>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</si>
  <si>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</si>
  <si>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</si>
  <si>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</si>
  <si>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</si>
  <si>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</si>
  <si>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</si>
  <si>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</si>
  <si>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</si>
  <si>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</si>
  <si>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</si>
  <si>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</si>
  <si>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</si>
  <si>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</si>
  <si>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</si>
  <si>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</si>
  <si>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</si>
  <si>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</si>
  <si>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</si>
  <si>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</si>
  <si>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</si>
  <si>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</si>
  <si>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</si>
  <si>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</si>
  <si>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</si>
  <si>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</si>
  <si>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</si>
  <si>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</si>
  <si>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</si>
  <si>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</si>
  <si>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</si>
  <si>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</si>
  <si>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</si>
  <si>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</si>
  <si>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</si>
  <si>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</si>
  <si>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</si>
  <si>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</si>
  <si>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</si>
  <si>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</si>
  <si>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</si>
  <si>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</si>
  <si>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</si>
  <si>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</si>
  <si>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</si>
  <si>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</si>
  <si>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</si>
  <si>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</si>
  <si>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</si>
  <si>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</si>
  <si>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</si>
  <si>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</si>
  <si>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</si>
  <si>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</si>
  <si>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</si>
  <si>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</si>
  <si>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</si>
  <si>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</si>
  <si>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</si>
  <si>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</si>
  <si>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</si>
  <si>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</si>
  <si>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</si>
  <si>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</si>
  <si>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</si>
  <si>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</si>
  <si>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</si>
  <si>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</si>
  <si>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</si>
  <si>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</si>
  <si>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</si>
  <si>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</si>
  <si>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</si>
  <si>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</si>
  <si>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</si>
  <si>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</si>
  <si>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</si>
  <si>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</si>
  <si>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</si>
  <si>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</si>
  <si>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</si>
  <si>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</si>
  <si>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</si>
  <si>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</si>
  <si>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</si>
  <si>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</si>
  <si>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</si>
  <si>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</si>
  <si>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</si>
  <si>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</si>
  <si>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</si>
  <si>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</si>
  <si>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</si>
  <si>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</si>
  <si>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</si>
  <si>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</si>
  <si>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</si>
  <si>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</si>
  <si>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</si>
  <si>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</si>
  <si>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</si>
  <si>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</si>
  <si>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</si>
  <si>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</si>
  <si>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</si>
  <si>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</si>
  <si>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</si>
  <si>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</si>
  <si>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</si>
  <si>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</si>
  <si>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</si>
  <si>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</si>
  <si>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</si>
  <si>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</si>
  <si>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</si>
  <si>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</si>
  <si>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</si>
  <si>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</si>
  <si>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</si>
  <si>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</si>
  <si>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</si>
  <si>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</si>
  <si>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</si>
  <si>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</si>
  <si>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</si>
  <si>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</si>
  <si>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</si>
  <si>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</si>
  <si>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</si>
  <si>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</si>
  <si>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</si>
  <si>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</si>
  <si>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</si>
  <si>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</si>
  <si>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</si>
  <si>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</si>
  <si>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</si>
  <si>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</si>
  <si>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</si>
  <si>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</si>
  <si>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</si>
  <si>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</si>
  <si>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</si>
  <si>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</si>
  <si>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</si>
  <si>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</si>
  <si>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</si>
  <si>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</si>
  <si>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</si>
  <si>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</si>
  <si>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</si>
  <si>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</si>
  <si>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</si>
  <si>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</si>
  <si>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</si>
  <si>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</si>
  <si>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</si>
  <si>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</si>
  <si>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</si>
  <si>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</si>
  <si>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</si>
  <si>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</si>
  <si>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</si>
  <si>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</si>
  <si>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</si>
  <si>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</si>
  <si>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</si>
  <si>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</si>
  <si>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</si>
  <si>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</si>
  <si>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</si>
  <si>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</si>
  <si>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</si>
  <si>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</si>
  <si>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</si>
  <si>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</si>
  <si>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</si>
  <si>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</si>
  <si>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</si>
  <si>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</si>
  <si>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</si>
  <si>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</si>
  <si>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</si>
  <si>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</si>
  <si>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</si>
  <si>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</si>
  <si>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</si>
  <si>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</si>
  <si>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</si>
  <si>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</si>
  <si>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</si>
  <si>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</si>
  <si>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</si>
  <si>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</si>
  <si>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</si>
  <si>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</si>
  <si>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</si>
  <si>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</si>
  <si>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</si>
  <si>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</si>
  <si>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</si>
  <si>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</si>
  <si>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</si>
  <si>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</si>
  <si>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</si>
  <si>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</si>
  <si>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</si>
  <si>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</si>
  <si>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</si>
  <si>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</si>
  <si>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</si>
  <si>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</si>
  <si>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</si>
  <si>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</si>
  <si>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</si>
  <si>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</si>
  <si>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</si>
  <si>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</si>
  <si>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</si>
  <si>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</si>
  <si>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</si>
  <si>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</si>
  <si>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</si>
  <si>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</si>
  <si>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</si>
  <si>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</si>
  <si>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</si>
  <si>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</si>
  <si>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</si>
  <si>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</si>
  <si>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</si>
  <si>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</si>
  <si>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</si>
  <si>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</si>
  <si>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</si>
  <si>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</si>
  <si>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</si>
  <si>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</si>
  <si>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</si>
  <si>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</si>
  <si>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</si>
  <si>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</si>
  <si>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</si>
  <si>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</si>
  <si>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</si>
  <si>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</si>
  <si>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</si>
  <si>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</si>
  <si>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</si>
  <si>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</si>
  <si>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</si>
  <si>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</si>
  <si>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</si>
  <si>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</si>
  <si>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</si>
  <si>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</si>
  <si>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</si>
  <si>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</si>
  <si>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</si>
  <si>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</si>
  <si>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</si>
  <si>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</si>
  <si>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</si>
  <si>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</si>
  <si>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</si>
  <si>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</si>
  <si>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</si>
  <si>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</si>
  <si>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</si>
  <si>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</si>
  <si>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</si>
  <si>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</si>
  <si>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</si>
  <si>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</si>
  <si>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</si>
  <si>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</si>
  <si>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</si>
  <si>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</si>
  <si>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</si>
  <si>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</si>
  <si>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</si>
  <si>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</si>
  <si>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</si>
  <si>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</si>
  <si>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</si>
  <si>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</si>
  <si>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</si>
  <si>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</si>
  <si>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</si>
  <si>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</si>
  <si>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</si>
  <si>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</si>
  <si>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</si>
  <si>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</si>
  <si>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</si>
  <si>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</si>
  <si>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</si>
  <si>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</si>
  <si>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</si>
  <si>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</si>
  <si>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</si>
  <si>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</si>
  <si>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</si>
  <si>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</si>
  <si>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</si>
  <si>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</si>
  <si>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</si>
  <si>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</si>
  <si>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</si>
  <si>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</si>
  <si>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</si>
  <si>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</si>
  <si>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</si>
  <si>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</si>
  <si>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</si>
  <si>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</si>
  <si>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</si>
  <si>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</si>
  <si>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</si>
  <si>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</si>
  <si>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</si>
  <si>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</si>
  <si>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</si>
  <si>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</si>
  <si>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</si>
  <si>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</si>
  <si>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</si>
  <si>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</si>
  <si>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</si>
  <si>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</si>
  <si>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</si>
  <si>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</si>
  <si>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</si>
  <si>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</si>
  <si>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</si>
  <si>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</si>
  <si>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</si>
  <si>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</si>
  <si>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</si>
  <si>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</si>
  <si>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</si>
  <si>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</si>
  <si>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</si>
  <si>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</si>
  <si>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</si>
  <si>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</si>
  <si>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</si>
  <si>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</si>
  <si>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</si>
  <si>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</si>
  <si>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</si>
  <si>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</si>
  <si>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</si>
  <si>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</si>
  <si>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</si>
  <si>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</si>
  <si>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</si>
  <si>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</si>
  <si>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</si>
  <si>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</si>
  <si>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</si>
  <si>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</si>
  <si>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</si>
  <si>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</si>
  <si>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</si>
  <si>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</si>
  <si>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</si>
  <si>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</si>
  <si>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</si>
  <si>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</si>
  <si>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</si>
  <si>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</si>
  <si>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</si>
  <si>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</si>
  <si>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</si>
  <si>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</si>
  <si>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</si>
  <si>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</si>
  <si>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</si>
  <si>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</si>
  <si>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</si>
  <si>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</si>
  <si>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</si>
  <si>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</si>
  <si>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</si>
  <si>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</si>
  <si>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</si>
  <si>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</si>
  <si>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</si>
  <si>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</si>
  <si>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</si>
  <si>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</si>
  <si>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</si>
  <si>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</si>
  <si>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</si>
  <si>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</si>
  <si>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</si>
  <si>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</si>
  <si>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</si>
  <si>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</si>
  <si>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</si>
  <si>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</si>
  <si>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</si>
  <si>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</si>
  <si>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</si>
  <si>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</si>
  <si>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</si>
  <si>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</si>
  <si>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</si>
  <si>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</si>
  <si>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</si>
  <si>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</si>
  <si>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</si>
  <si>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</si>
  <si>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</si>
  <si>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</si>
  <si>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</si>
  <si>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</si>
  <si>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</si>
  <si>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</si>
  <si>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</si>
  <si>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</si>
  <si>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</si>
  <si>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</si>
  <si>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</si>
  <si>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</si>
  <si>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</si>
  <si>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</si>
  <si>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</si>
  <si>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</si>
  <si>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</si>
  <si>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</si>
  <si>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</si>
  <si>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</si>
  <si>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</si>
  <si>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</si>
  <si>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</si>
  <si>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</si>
  <si>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</si>
  <si>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</si>
  <si>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</si>
  <si>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</si>
  <si>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</si>
  <si>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</si>
  <si>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</si>
  <si>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</si>
  <si>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</si>
  <si>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</si>
  <si>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</si>
  <si>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</si>
  <si>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</si>
  <si>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</si>
  <si>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</si>
  <si>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</si>
  <si>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</si>
  <si>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</si>
  <si>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</si>
  <si>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</si>
  <si>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</si>
  <si>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</si>
  <si>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</si>
  <si>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</si>
  <si>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</si>
  <si>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</si>
  <si>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</si>
  <si>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</si>
  <si>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</si>
  <si>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</si>
  <si>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</si>
  <si>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</si>
  <si>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</si>
  <si>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</si>
  <si>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</si>
  <si>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</si>
  <si>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</si>
  <si>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</si>
  <si>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</si>
  <si>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</si>
  <si>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</si>
  <si>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</si>
  <si>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</si>
  <si>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</si>
  <si>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</si>
  <si>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</si>
  <si>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</si>
  <si>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</si>
  <si>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</si>
  <si>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</si>
  <si>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</si>
  <si>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</si>
  <si>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</si>
  <si>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</si>
  <si>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</si>
  <si>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</si>
  <si>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</si>
  <si>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</si>
  <si>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</si>
  <si>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</si>
  <si>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</si>
  <si>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</si>
  <si>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</si>
  <si>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</si>
  <si>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</si>
  <si>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</si>
  <si>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</si>
  <si>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</si>
  <si>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</si>
  <si>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</si>
  <si>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</si>
  <si>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</si>
  <si>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</si>
  <si>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</si>
  <si>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</si>
  <si>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</si>
  <si>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</si>
  <si>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</si>
  <si>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</si>
  <si>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</si>
  <si>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</si>
  <si>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</si>
  <si>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</si>
  <si>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</si>
  <si>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</si>
  <si>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</si>
  <si>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</si>
  <si>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</si>
  <si>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</si>
  <si>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</si>
  <si>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</si>
  <si>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</si>
  <si>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</si>
  <si>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</si>
  <si>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</si>
  <si>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</si>
  <si>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</si>
  <si>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</si>
  <si>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</si>
  <si>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</si>
  <si>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</si>
  <si>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</si>
  <si>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</si>
  <si>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</si>
  <si>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</si>
  <si>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</si>
  <si>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</si>
  <si>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</si>
  <si>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</si>
  <si>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</si>
  <si>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</si>
  <si>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</si>
  <si>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</si>
  <si>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</si>
  <si>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</si>
  <si>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</si>
  <si>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</si>
  <si>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</si>
  <si>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</si>
  <si>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</si>
  <si>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</si>
  <si>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</si>
  <si>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</si>
  <si>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</si>
  <si>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</si>
  <si>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</si>
  <si>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</si>
  <si>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</si>
  <si>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</si>
  <si>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</si>
  <si>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</si>
  <si>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</si>
  <si>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</si>
  <si>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</si>
  <si>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</si>
  <si>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</si>
  <si>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</si>
  <si>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</si>
  <si>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</si>
  <si>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</si>
  <si>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</si>
  <si>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</si>
  <si>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</si>
  <si>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</si>
  <si>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</si>
  <si>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</si>
  <si>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</si>
  <si>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</si>
  <si>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</si>
  <si>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</si>
  <si>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</si>
  <si>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</si>
  <si>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</si>
  <si>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</si>
  <si>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</si>
  <si>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</si>
  <si>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</si>
  <si>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</si>
  <si>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</si>
  <si>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</si>
  <si>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</si>
  <si>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</si>
  <si>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</si>
  <si>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</si>
  <si>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</si>
  <si>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</si>
  <si>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</si>
  <si>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</si>
  <si>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</si>
  <si>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</si>
  <si>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</si>
  <si>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</si>
  <si>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</si>
  <si>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</si>
  <si>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</si>
  <si>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</si>
  <si>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</si>
  <si>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</si>
  <si>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</si>
  <si>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</si>
  <si>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</si>
  <si>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</si>
  <si>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</si>
  <si>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</si>
  <si>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</si>
  <si>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</si>
  <si>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</si>
  <si>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</si>
  <si>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</si>
  <si>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</si>
  <si>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</si>
  <si>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</si>
  <si>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</si>
  <si>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</si>
  <si>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</si>
  <si>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</si>
  <si>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</si>
  <si>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</si>
  <si>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</si>
  <si>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</si>
  <si>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</si>
  <si>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</si>
  <si>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</si>
  <si>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</si>
  <si>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</si>
  <si>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</si>
  <si>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</si>
  <si>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</si>
  <si>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</si>
  <si>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</si>
  <si>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</si>
  <si>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</si>
  <si>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</si>
  <si>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</si>
  <si>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</si>
  <si>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</si>
  <si>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</si>
  <si>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</si>
  <si>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</si>
  <si>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</si>
  <si>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</si>
  <si>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</si>
  <si>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</si>
  <si>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</si>
  <si>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</si>
  <si>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</si>
  <si>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</si>
  <si>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</si>
  <si>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</si>
  <si>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</si>
  <si>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</si>
  <si>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</si>
  <si>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</si>
  <si>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</si>
  <si>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</si>
  <si>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</si>
  <si>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</si>
  <si>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</si>
  <si>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</si>
  <si>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</si>
  <si>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</si>
  <si>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</si>
  <si>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</si>
  <si>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</si>
  <si>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</si>
  <si>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</si>
  <si>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</si>
  <si>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</si>
  <si>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</si>
  <si>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</si>
  <si>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</si>
  <si>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</si>
  <si>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</si>
  <si>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</si>
  <si>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</si>
  <si>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</si>
  <si>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</si>
  <si>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</si>
  <si>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</si>
  <si>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</si>
  <si>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</si>
  <si>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</si>
  <si>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</si>
  <si>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</si>
  <si>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</si>
  <si>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</si>
  <si>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</si>
  <si>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</si>
  <si>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</si>
  <si>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</si>
  <si>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</si>
  <si>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</si>
  <si>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</si>
  <si>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</si>
  <si>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</si>
  <si>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</si>
  <si>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</si>
  <si>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</si>
  <si>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</si>
  <si>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</si>
  <si>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</si>
  <si>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</si>
  <si>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</si>
  <si>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</si>
  <si>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</si>
  <si>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</si>
  <si>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</si>
  <si>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</si>
  <si>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</si>
  <si>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</si>
  <si>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</si>
  <si>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</si>
  <si>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</si>
  <si>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</si>
  <si>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</si>
  <si>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</si>
  <si>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</si>
  <si>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</si>
  <si>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</si>
  <si>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</si>
  <si>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</si>
  <si>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</si>
  <si>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</si>
  <si>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</si>
  <si>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</si>
  <si>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</si>
  <si>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</si>
  <si>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</si>
  <si>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</si>
  <si>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</si>
  <si>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</si>
  <si>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</si>
  <si>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</si>
  <si>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</si>
  <si>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</si>
  <si>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</si>
  <si>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</si>
  <si>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</si>
  <si>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</si>
  <si>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</si>
  <si>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</si>
  <si>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</si>
  <si>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</si>
  <si>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</si>
  <si>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</si>
  <si>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</si>
  <si>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</si>
  <si>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</si>
  <si>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</si>
  <si>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</si>
  <si>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</si>
  <si>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</si>
  <si>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</si>
  <si>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</si>
  <si>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</si>
  <si>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</si>
  <si>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</si>
  <si>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</si>
  <si>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</si>
  <si>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</si>
  <si>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</si>
  <si>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</si>
  <si>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</si>
  <si>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</si>
  <si>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</si>
  <si>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</si>
  <si>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</si>
  <si>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</si>
  <si>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</si>
  <si>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</si>
  <si>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</si>
  <si>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</si>
  <si>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</si>
  <si>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</si>
  <si>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</si>
  <si>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</si>
  <si>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</si>
  <si>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</si>
  <si>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</si>
  <si>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</si>
  <si>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</si>
  <si>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</si>
  <si>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</si>
  <si>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</si>
  <si>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</si>
  <si>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</si>
  <si>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</si>
  <si>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</si>
  <si>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</si>
  <si>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</si>
  <si>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</si>
  <si>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</si>
  <si>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</si>
  <si>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</si>
  <si>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</si>
  <si>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</si>
  <si>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</si>
  <si>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</si>
  <si>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</si>
  <si>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</si>
  <si>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</si>
  <si>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</si>
  <si>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</si>
  <si>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</si>
  <si>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</si>
  <si>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</si>
  <si>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</si>
  <si>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</si>
  <si>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</si>
  <si>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</si>
  <si>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</si>
  <si>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</si>
  <si>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</si>
  <si>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</si>
  <si>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</si>
  <si>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</si>
  <si>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</si>
  <si>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</si>
  <si>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</si>
  <si>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</si>
  <si>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</si>
  <si>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</si>
  <si>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</si>
  <si>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</si>
  <si>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</si>
  <si>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</si>
  <si>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</si>
  <si>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</si>
  <si>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</si>
  <si>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</si>
  <si>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</si>
  <si>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</si>
  <si>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</si>
  <si>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</si>
  <si>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</si>
  <si>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</si>
  <si>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</si>
  <si>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</si>
  <si>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</si>
  <si>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</si>
  <si>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</si>
  <si>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</si>
  <si>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</si>
  <si>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</si>
  <si>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</si>
  <si>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</si>
  <si>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</si>
  <si>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</si>
  <si>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</si>
  <si>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</si>
  <si>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</si>
  <si>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</si>
  <si>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</si>
  <si>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</si>
  <si>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</si>
  <si>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</si>
  <si>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</si>
  <si>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</si>
  <si>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</si>
  <si>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</si>
  <si>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</si>
  <si>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</si>
  <si>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</si>
  <si>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</si>
  <si>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</si>
  <si>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</si>
  <si>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</si>
  <si>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</si>
  <si>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</si>
  <si>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</si>
  <si>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</si>
  <si>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</si>
  <si>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</si>
  <si>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</si>
  <si>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</si>
  <si>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</si>
  <si>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</si>
  <si>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</si>
  <si>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</si>
  <si>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</si>
  <si>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</si>
  <si>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</si>
  <si>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</si>
  <si>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</si>
  <si>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</si>
  <si>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</si>
  <si>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</si>
  <si>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</si>
  <si>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</si>
  <si>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</si>
  <si>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</si>
  <si>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</si>
  <si>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</si>
  <si>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</si>
  <si>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</si>
  <si>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</si>
  <si>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</si>
  <si>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</si>
  <si>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</si>
  <si>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</si>
  <si>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</si>
  <si>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</si>
  <si>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</si>
  <si>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</si>
  <si>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</si>
  <si>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</si>
  <si>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</si>
  <si>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</si>
  <si>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</si>
  <si>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</si>
  <si>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</si>
  <si>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</si>
  <si>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</si>
  <si>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</si>
  <si>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</si>
  <si>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</si>
  <si>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</si>
  <si>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</si>
  <si>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</si>
  <si>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</si>
  <si>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</si>
  <si>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</si>
  <si>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</si>
  <si>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</si>
  <si>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</si>
  <si>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</si>
  <si>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</si>
  <si>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</si>
  <si>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</si>
  <si>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</si>
  <si>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</si>
  <si>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</si>
  <si>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</si>
  <si>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</si>
  <si>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</si>
  <si>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</si>
  <si>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</si>
  <si>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</si>
  <si>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</si>
  <si>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</si>
  <si>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</si>
  <si>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</si>
  <si>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</si>
  <si>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</si>
  <si>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</si>
  <si>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</si>
  <si>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</si>
  <si>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</si>
  <si>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</si>
  <si>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</si>
  <si>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</si>
  <si>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</si>
  <si>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</si>
  <si>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</si>
  <si>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</si>
  <si>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</si>
  <si>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</si>
  <si>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</si>
  <si>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</si>
  <si>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</si>
  <si>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</si>
  <si>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</si>
  <si>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</si>
  <si>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</si>
  <si>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</si>
  <si>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</si>
  <si>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</si>
  <si>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</si>
  <si>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</si>
  <si>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</si>
  <si>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</si>
  <si>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</si>
  <si>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</si>
  <si>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</si>
  <si>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</si>
  <si>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</si>
  <si>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</si>
  <si>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</si>
  <si>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</si>
  <si>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</si>
  <si>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</si>
  <si>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</si>
  <si>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</si>
  <si>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</si>
  <si>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</si>
  <si>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</si>
  <si>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</si>
  <si>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</si>
  <si>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</si>
  <si>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</si>
  <si>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</si>
  <si>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</si>
  <si>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</si>
  <si>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</si>
  <si>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</si>
  <si>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</si>
  <si>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</si>
  <si>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</si>
  <si>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</si>
  <si>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</si>
  <si>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</si>
  <si>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</si>
  <si>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</si>
  <si>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</si>
  <si>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</si>
  <si>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</si>
  <si>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</si>
  <si>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</si>
  <si>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</si>
  <si>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</si>
  <si>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</si>
  <si>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</si>
  <si>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</si>
  <si>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</si>
  <si>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</si>
  <si>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</si>
  <si>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</si>
  <si>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</si>
  <si>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</si>
  <si>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</si>
  <si>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</si>
  <si>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</si>
  <si>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</si>
  <si>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</si>
  <si>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</si>
  <si>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</si>
  <si>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</si>
  <si>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</si>
  <si>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</si>
  <si>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</si>
  <si>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</si>
  <si>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</si>
  <si>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</si>
  <si>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</si>
  <si>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</si>
  <si>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</si>
  <si>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</si>
  <si>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</si>
  <si>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</si>
  <si>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</si>
  <si>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</si>
  <si>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</si>
  <si>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</si>
  <si>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</si>
  <si>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</si>
  <si>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</si>
  <si>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</si>
  <si>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</si>
  <si>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</si>
  <si>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</si>
  <si>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</si>
  <si>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</si>
  <si>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</si>
  <si>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</si>
  <si>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</si>
  <si>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</si>
  <si>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</si>
  <si>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</si>
  <si>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</si>
  <si>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</si>
  <si>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</si>
  <si>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</si>
  <si>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</si>
  <si>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</si>
  <si>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</si>
  <si>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</si>
  <si>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</si>
  <si>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</si>
  <si>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</si>
  <si>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</si>
  <si>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</si>
  <si>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</si>
  <si>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</si>
  <si>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</si>
  <si>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</si>
  <si>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</si>
  <si>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</si>
  <si>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</si>
  <si>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</si>
  <si>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</si>
  <si>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</si>
  <si>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</si>
  <si>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</si>
  <si>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</si>
  <si>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</si>
  <si>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</si>
  <si>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</si>
  <si>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</si>
  <si>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</si>
  <si>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</si>
  <si>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</si>
  <si>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</si>
  <si>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</si>
  <si>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</si>
  <si>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</si>
  <si>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</si>
  <si>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</si>
  <si>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</si>
  <si>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</si>
  <si>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</si>
  <si>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</si>
  <si>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</si>
  <si>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</si>
  <si>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</si>
  <si>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</si>
  <si>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</si>
  <si>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</si>
  <si>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</si>
  <si>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</si>
  <si>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</si>
  <si>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</si>
  <si>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</si>
  <si>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</si>
  <si>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</si>
  <si>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</si>
  <si>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</si>
  <si>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</si>
  <si>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</si>
  <si>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</si>
  <si>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</si>
  <si>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</si>
  <si>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</si>
  <si>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</si>
  <si>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</si>
  <si>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</si>
  <si>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</si>
  <si>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</si>
  <si>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</si>
  <si>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</si>
  <si>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</si>
  <si>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</si>
  <si>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</si>
  <si>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</si>
  <si>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</si>
  <si>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</si>
  <si>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</si>
  <si>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</si>
  <si>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</si>
  <si>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</si>
  <si>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</si>
  <si>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</si>
  <si>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</si>
  <si>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</si>
  <si>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</si>
  <si>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</si>
  <si>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</si>
  <si>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</si>
  <si>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</si>
  <si>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</si>
  <si>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</si>
  <si>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</si>
  <si>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</si>
  <si>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</si>
  <si>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</si>
  <si>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</si>
  <si>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</si>
  <si>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</si>
  <si>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</si>
  <si>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</si>
  <si>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</si>
  <si>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</si>
  <si>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</si>
  <si>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</si>
  <si>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</si>
  <si>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</si>
  <si>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</si>
  <si>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</si>
  <si>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</si>
  <si>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</si>
  <si>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</si>
  <si>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</si>
  <si>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</si>
  <si>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</si>
  <si>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</si>
  <si>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</si>
  <si>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</si>
  <si>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</si>
  <si>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</si>
  <si>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</si>
  <si>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</si>
  <si>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</si>
  <si>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</si>
  <si>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</si>
  <si>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</si>
  <si>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</si>
  <si>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</si>
  <si>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</si>
  <si>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</si>
  <si>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</si>
  <si>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</si>
  <si>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</si>
  <si>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</si>
  <si>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</si>
  <si>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</si>
  <si>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</si>
  <si>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</si>
  <si>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</si>
  <si>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</si>
  <si>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</si>
  <si>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</si>
  <si>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</si>
  <si>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</si>
  <si>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</si>
  <si>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</si>
  <si>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</si>
  <si>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</si>
  <si>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</si>
  <si>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</si>
  <si>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</si>
  <si>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</si>
  <si>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</si>
  <si>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</si>
  <si>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</si>
  <si>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</si>
  <si>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</si>
  <si>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</si>
  <si>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</si>
  <si>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</si>
  <si>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</si>
  <si>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</si>
  <si>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</si>
  <si>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</si>
  <si>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</si>
  <si>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</si>
  <si>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</si>
  <si>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</si>
  <si>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</si>
  <si>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</si>
  <si>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</si>
  <si>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</si>
  <si>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</si>
  <si>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</si>
  <si>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</si>
  <si>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</si>
  <si>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</si>
  <si>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</si>
  <si>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</si>
  <si>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</si>
  <si>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</si>
  <si>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</si>
  <si>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</si>
  <si>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</si>
  <si>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</si>
  <si>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</si>
  <si>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</si>
  <si>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</si>
  <si>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</si>
  <si>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</si>
  <si>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</si>
  <si>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</si>
  <si>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</si>
  <si>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</si>
  <si>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</si>
  <si>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</si>
  <si>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</si>
  <si>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</si>
  <si>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</si>
  <si>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</si>
  <si>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</si>
  <si>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</si>
  <si>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</si>
  <si>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</si>
  <si>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</si>
  <si>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</si>
  <si>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</si>
  <si>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</si>
  <si>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</si>
  <si>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</si>
  <si>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</si>
  <si>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</si>
  <si>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</si>
  <si>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</si>
  <si>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</si>
  <si>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</si>
  <si>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</si>
  <si>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</si>
  <si>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</si>
  <si>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</si>
  <si>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</si>
  <si>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</si>
  <si>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</si>
  <si>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</si>
  <si>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</si>
  <si>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</si>
  <si>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</si>
  <si>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</si>
  <si>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</si>
  <si>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</si>
  <si>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</si>
  <si>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</si>
  <si>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</si>
  <si>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</si>
  <si>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</si>
  <si>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</si>
  <si>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</si>
  <si>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</si>
  <si>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</si>
  <si>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</si>
  <si>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</si>
  <si>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</si>
  <si>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</si>
  <si>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</si>
  <si>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</si>
  <si>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</si>
  <si>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</si>
  <si>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</si>
  <si>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</si>
  <si>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</si>
  <si>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</si>
  <si>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</si>
  <si>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</si>
  <si>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</si>
  <si>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</si>
  <si>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</si>
  <si>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</si>
  <si>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</si>
  <si>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</si>
  <si>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</si>
  <si>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</si>
  <si>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</si>
  <si>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</si>
  <si>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</si>
  <si>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</si>
  <si>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</si>
  <si>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</si>
  <si>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</si>
  <si>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</si>
  <si>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</si>
  <si>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</si>
  <si>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</si>
  <si>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</si>
  <si>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</si>
  <si>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</si>
  <si>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</si>
  <si>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</si>
  <si>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</si>
  <si>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</si>
  <si>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</si>
  <si>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</si>
  <si>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</si>
  <si>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</si>
  <si>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</si>
  <si>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</si>
  <si>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</si>
  <si>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</si>
  <si>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</si>
  <si>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</si>
  <si>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</si>
  <si>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</si>
  <si>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</si>
  <si>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</si>
  <si>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</si>
  <si>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</si>
  <si>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</si>
  <si>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</si>
  <si>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</si>
  <si>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</si>
  <si>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</si>
  <si>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</si>
  <si>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</si>
  <si>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</si>
  <si>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</si>
  <si>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</si>
  <si>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</si>
  <si>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</si>
  <si>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</si>
  <si>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</si>
  <si>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</si>
  <si>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</si>
  <si>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</si>
  <si>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</si>
  <si>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</si>
  <si>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</si>
  <si>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</si>
  <si>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</si>
  <si>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</si>
  <si>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</si>
  <si>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</si>
  <si>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</si>
  <si>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</si>
  <si>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</si>
  <si>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</si>
  <si>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</si>
  <si>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</si>
  <si>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</si>
  <si>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</si>
  <si>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</si>
  <si>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</si>
  <si>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</si>
  <si>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</si>
  <si>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</si>
  <si>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</si>
  <si>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</si>
  <si>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</si>
  <si>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</si>
  <si>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</si>
  <si>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</si>
  <si>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</si>
  <si>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</si>
  <si>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</si>
  <si>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</si>
  <si>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</si>
  <si>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</si>
  <si>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</si>
  <si>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</si>
  <si>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</si>
  <si>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</si>
  <si>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</si>
  <si>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</si>
  <si>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</si>
  <si>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</si>
  <si>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</si>
  <si>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</si>
  <si>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</si>
  <si>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</si>
  <si>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</si>
  <si>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</si>
  <si>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</si>
  <si>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</si>
  <si>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</si>
  <si>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</si>
  <si>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</si>
  <si>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</si>
  <si>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</si>
  <si>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</si>
  <si>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</si>
  <si>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</si>
  <si>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</si>
  <si>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</si>
  <si>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</si>
  <si>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</si>
  <si>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</si>
  <si>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</si>
  <si>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</si>
  <si>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</si>
  <si>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</si>
  <si>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</si>
  <si>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</si>
  <si>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</si>
  <si>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</si>
  <si>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</si>
  <si>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</si>
  <si>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</si>
  <si>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</si>
  <si>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</si>
  <si>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</si>
  <si>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</si>
  <si>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</si>
  <si>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</si>
  <si>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</si>
  <si>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</si>
  <si>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</si>
  <si>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</si>
  <si>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</si>
  <si>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</si>
  <si>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</si>
  <si>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</si>
  <si>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</si>
  <si>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</si>
  <si>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</si>
  <si>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</si>
  <si>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</si>
  <si>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</si>
  <si>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</si>
  <si>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</si>
  <si>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</si>
  <si>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</si>
  <si>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</si>
  <si>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</si>
  <si>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</si>
  <si>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</si>
  <si>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</si>
  <si>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</si>
  <si>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</si>
  <si>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</si>
  <si>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</si>
  <si>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</si>
  <si>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</si>
  <si>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</si>
  <si>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</si>
  <si>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</si>
  <si>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</si>
  <si>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</si>
  <si>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</si>
  <si>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</si>
  <si>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</si>
  <si>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</si>
  <si>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</si>
  <si>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</si>
  <si>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</si>
  <si>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</si>
  <si>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</si>
  <si>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</si>
  <si>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</si>
  <si>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</si>
  <si>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</si>
  <si>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</si>
  <si>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</si>
  <si>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</si>
  <si>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</si>
  <si>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</si>
  <si>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</si>
  <si>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</si>
  <si>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</si>
  <si>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</si>
  <si>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</si>
  <si>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</si>
  <si>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</si>
  <si>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</si>
  <si>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</si>
  <si>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</si>
  <si>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</si>
  <si>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</si>
  <si>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</si>
  <si>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</si>
  <si>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</si>
  <si>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</si>
  <si>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</si>
  <si>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</si>
  <si>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</si>
  <si>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</si>
  <si>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</si>
  <si>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</si>
  <si>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</si>
  <si>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</si>
  <si>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</si>
  <si>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</si>
  <si>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</si>
  <si>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</si>
  <si>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</si>
  <si>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</si>
  <si>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</si>
  <si>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</si>
  <si>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</si>
  <si>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</si>
  <si>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</si>
  <si>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</si>
  <si>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</si>
  <si>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</si>
  <si>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</si>
  <si>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</si>
  <si>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</si>
  <si>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</si>
  <si>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</si>
  <si>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</si>
  <si>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</si>
  <si>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</si>
  <si>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</si>
  <si>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</si>
  <si>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</si>
  <si>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</si>
  <si>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</si>
  <si>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</si>
  <si>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</si>
  <si>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</si>
  <si>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</si>
  <si>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</si>
  <si>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</si>
  <si>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</si>
  <si>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</si>
  <si>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</si>
  <si>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</si>
  <si>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</si>
  <si>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</si>
  <si>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</si>
  <si>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</si>
  <si>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</si>
  <si>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</si>
  <si>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</si>
  <si>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</si>
  <si>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</si>
  <si>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</si>
  <si>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</si>
  <si>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</si>
  <si>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</si>
  <si>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</si>
  <si>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</si>
  <si>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</si>
  <si>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</si>
  <si>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</si>
  <si>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</si>
  <si>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</si>
  <si>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</si>
  <si>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</si>
  <si>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</si>
  <si>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</si>
  <si>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</si>
  <si>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</si>
  <si>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</si>
  <si>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</si>
  <si>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</si>
  <si>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</si>
  <si>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</si>
  <si>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</si>
  <si>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</si>
  <si>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</si>
  <si>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</si>
  <si>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</si>
  <si>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</si>
  <si>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</si>
  <si>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</si>
  <si>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</si>
  <si>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</si>
  <si>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</si>
  <si>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</si>
  <si>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</si>
  <si>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</si>
  <si>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</si>
  <si>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</si>
  <si>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</si>
  <si>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</si>
  <si>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</si>
  <si>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</si>
  <si>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</si>
  <si>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</si>
  <si>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</si>
  <si>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</si>
  <si>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</si>
  <si>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</si>
  <si>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</si>
  <si>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</si>
  <si>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</si>
  <si>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</si>
  <si>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</si>
  <si>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</si>
  <si>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</si>
  <si>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</si>
  <si>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</si>
  <si>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</si>
  <si>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</si>
  <si>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</si>
  <si>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</si>
  <si>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</si>
  <si>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</si>
  <si>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</si>
  <si>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</si>
  <si>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</si>
  <si>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</si>
  <si>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</si>
  <si>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</si>
  <si>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</si>
  <si>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</si>
  <si>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</si>
  <si>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</si>
  <si>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</si>
  <si>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</si>
  <si>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</si>
  <si>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</si>
  <si>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</si>
  <si>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</si>
  <si>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</si>
  <si>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</si>
  <si>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</si>
  <si>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</si>
  <si>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</si>
  <si>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</si>
  <si>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</si>
  <si>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</si>
  <si>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</si>
  <si>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</si>
  <si>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</si>
  <si>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</si>
  <si>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</si>
  <si>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</si>
  <si>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</si>
  <si>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</si>
  <si>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</si>
  <si>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</si>
  <si>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</si>
  <si>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</si>
  <si>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</si>
  <si>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</si>
  <si>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</si>
  <si>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</si>
  <si>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</si>
  <si>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</si>
  <si>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</si>
  <si>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</si>
  <si>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</si>
  <si>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</si>
  <si>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</si>
  <si>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</si>
  <si>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</si>
  <si>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</si>
  <si>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</si>
  <si>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</si>
  <si>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</si>
  <si>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</si>
  <si>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</si>
  <si>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</si>
  <si>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</si>
  <si>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</si>
  <si>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</si>
  <si>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</si>
  <si>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</si>
  <si>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</si>
  <si>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</si>
  <si>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</si>
  <si>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</si>
  <si>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</si>
  <si>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</si>
  <si>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</si>
  <si>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</si>
  <si>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</si>
  <si>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</si>
  <si>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</si>
  <si>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</si>
  <si>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</si>
  <si>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</si>
  <si>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</si>
  <si>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</si>
  <si>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</si>
  <si>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</si>
  <si>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</si>
  <si>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</si>
  <si>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</si>
  <si>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</si>
  <si>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</si>
  <si>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</si>
  <si>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</si>
  <si>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</si>
  <si>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</si>
  <si>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</si>
  <si>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</si>
  <si>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</si>
  <si>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</si>
  <si>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</si>
  <si>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</si>
  <si>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</si>
  <si>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</si>
  <si>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</si>
  <si>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</si>
  <si>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</si>
  <si>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</si>
  <si>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</si>
  <si>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</si>
  <si>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</si>
  <si>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</si>
  <si>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</si>
  <si>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</si>
  <si>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</si>
  <si>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</si>
  <si>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</si>
  <si>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</si>
  <si>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</si>
  <si>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</si>
  <si>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</si>
  <si>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</si>
  <si>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</si>
  <si>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</si>
  <si>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</si>
  <si>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</si>
  <si>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</si>
  <si>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</si>
  <si>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</si>
  <si>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</si>
  <si>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</si>
  <si>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</si>
  <si>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</si>
  <si>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</si>
  <si>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</si>
  <si>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</si>
  <si>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</si>
  <si>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</si>
  <si>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</si>
  <si>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</si>
  <si>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</si>
  <si>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</si>
  <si>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</si>
  <si>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</si>
  <si>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</si>
  <si>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</si>
  <si>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</si>
  <si>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</si>
  <si>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</si>
  <si>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</si>
  <si>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</si>
  <si>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</si>
  <si>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</si>
  <si>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</si>
  <si>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</si>
  <si>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</si>
  <si>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</si>
  <si>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</si>
  <si>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</si>
  <si>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</si>
  <si>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</si>
  <si>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</si>
  <si>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</si>
  <si>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</si>
  <si>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</si>
  <si>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</si>
  <si>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</si>
  <si>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</si>
  <si>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</si>
  <si>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</si>
  <si>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</si>
  <si>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</si>
  <si>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</si>
  <si>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</si>
  <si>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</si>
  <si>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</si>
  <si>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</si>
  <si>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</si>
  <si>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</si>
  <si>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</si>
  <si>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</si>
  <si>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</si>
  <si>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</si>
  <si>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</si>
  <si>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</si>
  <si>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</si>
  <si>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</si>
  <si>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</si>
  <si>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</si>
  <si>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</si>
  <si>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</si>
  <si>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</si>
  <si>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</si>
  <si>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</si>
  <si>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</si>
  <si>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</si>
  <si>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</si>
  <si>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</si>
  <si>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</si>
  <si>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</si>
  <si>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</si>
  <si>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</si>
  <si>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</si>
  <si>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</si>
  <si>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</si>
  <si>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</si>
  <si>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</si>
  <si>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</si>
  <si>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</si>
  <si>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</si>
  <si>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</si>
  <si>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</si>
  <si>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</si>
  <si>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</si>
  <si>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</si>
  <si>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</si>
  <si>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</si>
  <si>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</si>
  <si>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</si>
  <si>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</si>
  <si>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</si>
  <si>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</si>
  <si>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</si>
  <si>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</si>
  <si>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</si>
  <si>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</si>
  <si>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</si>
  <si>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</si>
  <si>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</si>
  <si>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</si>
  <si>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</si>
  <si>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</si>
  <si>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</si>
  <si>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</si>
  <si>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</si>
  <si>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</si>
  <si>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</si>
  <si>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</si>
  <si>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</si>
  <si>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</si>
  <si>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</si>
  <si>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</si>
  <si>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</si>
  <si>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</si>
  <si>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</si>
  <si>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</si>
  <si>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</si>
  <si>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</si>
  <si>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</si>
  <si>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</si>
  <si>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</si>
  <si>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</si>
  <si>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</si>
  <si>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</si>
  <si>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</si>
  <si>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</si>
  <si>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</si>
  <si>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</si>
  <si>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</si>
  <si>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</si>
  <si>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</si>
  <si>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</si>
  <si>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</si>
  <si>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</si>
  <si>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</si>
  <si>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</si>
  <si>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</si>
  <si>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</si>
  <si>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</si>
  <si>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</si>
  <si>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</si>
  <si>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</si>
  <si>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</si>
  <si>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</si>
  <si>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</si>
  <si>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</si>
  <si>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</si>
  <si>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</si>
  <si>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</si>
  <si>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</si>
  <si>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</si>
  <si>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</si>
  <si>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</si>
  <si>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</si>
  <si>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</si>
  <si>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</si>
  <si>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</si>
  <si>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</si>
  <si>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</si>
  <si>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</si>
  <si>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</si>
  <si>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</si>
  <si>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</si>
  <si>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</si>
  <si>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</si>
  <si>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</si>
  <si>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</si>
  <si>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</si>
  <si>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</si>
  <si>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</si>
  <si>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</si>
  <si>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</si>
  <si>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</si>
  <si>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</si>
  <si>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</si>
  <si>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</si>
  <si>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</si>
  <si>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</si>
  <si>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</si>
  <si>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</si>
  <si>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</si>
  <si>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</si>
  <si>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</si>
  <si>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</si>
  <si>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</si>
  <si>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</si>
  <si>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</si>
  <si>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</si>
  <si>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</si>
  <si>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</si>
  <si>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</si>
  <si>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</si>
  <si>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</si>
  <si>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</si>
  <si>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</si>
  <si>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</si>
  <si>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</si>
  <si>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</si>
  <si>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</si>
  <si>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</si>
  <si>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</si>
  <si>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</si>
  <si>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</si>
  <si>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</si>
  <si>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</si>
  <si>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</si>
  <si>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</si>
  <si>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</si>
  <si>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</si>
  <si>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</si>
  <si>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</si>
  <si>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</si>
  <si>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</si>
  <si>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</si>
  <si>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</si>
  <si>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</si>
  <si>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</si>
  <si>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</si>
  <si>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</si>
  <si>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</si>
  <si>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</si>
  <si>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</si>
  <si>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</si>
  <si>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</si>
  <si>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</si>
  <si>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</si>
  <si>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</si>
  <si>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</si>
  <si>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</si>
  <si>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</si>
  <si>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</si>
  <si>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</si>
  <si>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</si>
  <si>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</si>
  <si>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</si>
  <si>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</si>
  <si>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</si>
  <si>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</si>
  <si>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</si>
  <si>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</si>
  <si>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</si>
  <si>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</si>
  <si>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</si>
  <si>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</si>
  <si>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</si>
  <si>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</si>
  <si>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</si>
  <si>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</si>
  <si>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</si>
  <si>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</si>
  <si>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</si>
  <si>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</si>
  <si>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</si>
  <si>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</si>
  <si>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</si>
  <si>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</si>
  <si>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</si>
  <si>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</si>
  <si>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</si>
  <si>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</si>
  <si>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</si>
  <si>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</si>
  <si>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</si>
  <si>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</si>
  <si>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</si>
  <si>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</si>
  <si>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</si>
  <si>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</si>
  <si>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</si>
  <si>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</si>
  <si>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</si>
  <si>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</si>
  <si>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</si>
  <si>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</si>
  <si>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</si>
  <si>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</si>
  <si>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</si>
  <si>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</si>
  <si>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</si>
  <si>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</si>
  <si>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</si>
  <si>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</si>
  <si>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</si>
  <si>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</si>
  <si>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</si>
  <si>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</si>
  <si>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</si>
  <si>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</si>
  <si>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</si>
  <si>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</si>
  <si>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</si>
  <si>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</si>
  <si>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</si>
  <si>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</si>
  <si>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</si>
  <si>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</si>
  <si>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</si>
  <si>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</si>
  <si>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</si>
  <si>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</si>
  <si>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</si>
  <si>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</si>
  <si>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</si>
  <si>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</si>
  <si>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</si>
  <si>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</si>
  <si>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</si>
  <si>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</si>
  <si>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</si>
  <si>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</si>
  <si>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</si>
  <si>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</si>
  <si>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</si>
  <si>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</si>
  <si>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</si>
  <si>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</si>
  <si>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</si>
  <si>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</si>
  <si>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</si>
  <si>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</si>
  <si>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</si>
  <si>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</si>
  <si>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</si>
  <si>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</si>
  <si>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</si>
  <si>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</si>
  <si>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</si>
  <si>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</si>
  <si>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</si>
  <si>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</si>
  <si>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</si>
  <si>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</si>
  <si>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</si>
  <si>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</si>
  <si>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</si>
  <si>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</si>
  <si>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</si>
  <si>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</si>
  <si>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</si>
  <si>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</si>
  <si>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</si>
  <si>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</si>
  <si>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</si>
  <si>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</si>
  <si>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</si>
  <si>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</si>
  <si>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</si>
  <si>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</si>
  <si>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</si>
  <si>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</si>
  <si>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</si>
  <si>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</si>
  <si>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</si>
  <si>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</si>
  <si>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</si>
  <si>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</si>
  <si>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</si>
  <si>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</si>
  <si>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</si>
  <si>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</si>
  <si>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</si>
  <si>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</si>
  <si>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</si>
  <si>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</si>
  <si>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</si>
  <si>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</si>
  <si>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</si>
  <si>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</si>
  <si>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</si>
  <si>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</si>
  <si>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</si>
  <si>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</si>
  <si>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</si>
  <si>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</si>
  <si>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</si>
  <si>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</si>
  <si>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</si>
  <si>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</si>
  <si>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</si>
  <si>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</si>
  <si>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</si>
  <si>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</si>
  <si>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</si>
  <si>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</si>
  <si>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</si>
  <si>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</si>
  <si>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</si>
  <si>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</si>
  <si>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</si>
  <si>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</si>
  <si>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</si>
  <si>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</si>
  <si>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</si>
  <si>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</si>
  <si>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</si>
  <si>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</si>
  <si>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</si>
  <si>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</si>
  <si>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</si>
  <si>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</si>
  <si>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</si>
  <si>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</si>
  <si>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</si>
  <si>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</si>
  <si>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</si>
  <si>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</si>
  <si>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</si>
  <si>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</si>
  <si>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</si>
  <si>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</si>
  <si>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</si>
  <si>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</si>
  <si>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</si>
  <si>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</si>
  <si>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</si>
  <si>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</si>
  <si>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</si>
  <si>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</si>
  <si>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</si>
  <si>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</si>
  <si>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</si>
  <si>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</si>
  <si>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</si>
  <si>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</si>
  <si>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</si>
  <si>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</si>
  <si>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</si>
  <si>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</si>
  <si>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</si>
  <si>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</si>
  <si>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</si>
  <si>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</si>
  <si>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</si>
  <si>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</si>
  <si>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</si>
  <si>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</si>
  <si>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</si>
  <si>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</si>
  <si>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</si>
  <si>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</si>
  <si>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</si>
  <si>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</si>
  <si>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</si>
  <si>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</si>
  <si>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</si>
  <si>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</si>
  <si>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</si>
  <si>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</si>
  <si>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</si>
  <si>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</si>
  <si>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</si>
  <si>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</si>
  <si>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</si>
  <si>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</si>
  <si>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</si>
  <si>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</si>
  <si>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</si>
  <si>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</si>
  <si>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</si>
  <si>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</si>
  <si>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</si>
  <si>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</si>
  <si>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</si>
  <si>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</si>
  <si>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</si>
  <si>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</si>
  <si>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</si>
  <si>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</si>
  <si>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</si>
  <si>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</si>
  <si>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</si>
  <si>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</si>
  <si>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</si>
  <si>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</si>
  <si>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</si>
  <si>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</si>
  <si>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</si>
  <si>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</si>
  <si>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</si>
  <si>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</si>
  <si>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</si>
  <si>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</si>
  <si>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</si>
  <si>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</si>
  <si>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</si>
  <si>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</si>
  <si>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</si>
  <si>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</si>
  <si>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</si>
  <si>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</si>
  <si>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</si>
  <si>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</si>
  <si>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</si>
  <si>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</si>
  <si>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</si>
  <si>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</si>
  <si>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</si>
  <si>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</si>
  <si>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</si>
  <si>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</si>
  <si>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</si>
  <si>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</si>
  <si>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</si>
  <si>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</si>
  <si>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</si>
  <si>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</si>
  <si>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</si>
  <si>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</si>
  <si>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</si>
  <si>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</si>
  <si>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</si>
  <si>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</si>
  <si>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</si>
  <si>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</si>
  <si>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</si>
  <si>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</si>
  <si>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</si>
  <si>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</si>
  <si>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</si>
  <si>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</si>
  <si>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</si>
  <si>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</si>
  <si>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</si>
  <si>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</si>
  <si>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</si>
  <si>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</si>
  <si>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</si>
  <si>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</si>
  <si>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</si>
  <si>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</si>
  <si>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</si>
  <si>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</si>
  <si>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</si>
  <si>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</si>
  <si>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</si>
  <si>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</si>
  <si>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</si>
  <si>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</si>
  <si>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</si>
  <si>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</si>
  <si>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</si>
  <si>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</si>
  <si>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</si>
  <si>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</si>
  <si>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</si>
  <si>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</si>
  <si>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</si>
  <si>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</si>
  <si>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</si>
  <si>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</si>
  <si>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</si>
  <si>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</si>
  <si>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</si>
  <si>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</si>
  <si>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</si>
  <si>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</si>
  <si>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</si>
  <si>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</si>
  <si>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</si>
  <si>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</si>
  <si>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</si>
  <si>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</si>
  <si>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</si>
  <si>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</si>
  <si>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</si>
  <si>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</si>
  <si>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</si>
  <si>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</si>
  <si>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</si>
  <si>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</si>
  <si>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</si>
  <si>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</si>
  <si>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</si>
  <si>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</si>
  <si>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</si>
  <si>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</si>
  <si>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</si>
  <si>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</si>
  <si>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</si>
  <si>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</si>
  <si>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</si>
  <si>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</si>
  <si>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</si>
  <si>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</si>
  <si>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</si>
  <si>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</si>
  <si>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</si>
  <si>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</si>
  <si>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</si>
  <si>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</si>
  <si>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</si>
  <si>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</si>
  <si>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</si>
  <si>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</si>
  <si>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</si>
  <si>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</si>
  <si>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</si>
  <si>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</si>
  <si>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</si>
  <si>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</si>
  <si>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</si>
  <si>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</si>
  <si>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</si>
  <si>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</si>
  <si>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</si>
  <si>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</si>
  <si>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</si>
  <si>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</si>
  <si>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</si>
  <si>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</si>
  <si>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</si>
  <si>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</si>
  <si>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</si>
  <si>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</si>
  <si>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</si>
  <si>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</si>
  <si>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</si>
  <si>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</si>
  <si>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</si>
  <si>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</si>
  <si>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</si>
  <si>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</si>
  <si>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</si>
  <si>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</si>
  <si>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</si>
  <si>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</si>
  <si>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</si>
  <si>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</si>
  <si>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</si>
  <si>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</si>
  <si>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</si>
  <si>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</si>
  <si>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</si>
  <si>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</si>
  <si>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</si>
  <si>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</si>
  <si>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</si>
  <si>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</si>
  <si>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</si>
  <si>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</si>
  <si>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</si>
  <si>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</si>
  <si>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</si>
  <si>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</si>
  <si>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</si>
  <si>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</si>
  <si>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</si>
  <si>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</si>
  <si>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</si>
  <si>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</si>
  <si>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</si>
  <si>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</si>
  <si>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</si>
  <si>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</si>
  <si>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</si>
  <si>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</si>
  <si>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</si>
  <si>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</si>
  <si>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</si>
  <si>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</si>
  <si>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</si>
  <si>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</si>
  <si>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</si>
  <si>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</si>
  <si>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</si>
  <si>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</si>
  <si>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</si>
  <si>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</si>
  <si>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</si>
  <si>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</si>
  <si>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</si>
  <si>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</si>
  <si>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</si>
  <si>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</si>
  <si>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</si>
  <si>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</si>
  <si>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</si>
  <si>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</si>
  <si>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</si>
  <si>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</si>
  <si>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</si>
  <si>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</si>
  <si>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</si>
  <si>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</si>
  <si>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</si>
  <si>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</si>
  <si>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</si>
  <si>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</si>
  <si>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</si>
  <si>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</si>
  <si>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</si>
  <si>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</si>
  <si>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</si>
  <si>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</si>
  <si>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</si>
  <si>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</si>
  <si>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</si>
  <si>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</si>
  <si>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</si>
  <si>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</si>
  <si>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</si>
  <si>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</si>
  <si>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</si>
  <si>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</si>
  <si>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</si>
  <si>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</si>
  <si>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</si>
  <si>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</si>
  <si>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</si>
  <si>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</si>
  <si>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</si>
  <si>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</si>
  <si>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</si>
  <si>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</si>
  <si>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</si>
  <si>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</si>
  <si>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</si>
  <si>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</si>
  <si>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</si>
  <si>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</si>
  <si>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</si>
  <si>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</si>
  <si>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</si>
  <si>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</si>
  <si>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</si>
  <si>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</si>
  <si>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</si>
  <si>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</si>
  <si>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</si>
  <si>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</si>
  <si>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</si>
  <si>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</si>
  <si>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</si>
  <si>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</si>
  <si>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</si>
  <si>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</si>
  <si>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</si>
  <si>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</si>
  <si>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</si>
  <si>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</si>
  <si>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</si>
  <si>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</si>
  <si>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</si>
  <si>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</si>
  <si>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</si>
  <si>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</si>
  <si>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</si>
  <si>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</si>
  <si>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</si>
  <si>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</si>
  <si>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</si>
  <si>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</si>
  <si>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</si>
  <si>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</si>
  <si>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</si>
  <si>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</si>
  <si>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</si>
  <si>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</si>
  <si>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</si>
  <si>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</si>
  <si>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</si>
  <si>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</si>
  <si>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</si>
  <si>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</si>
  <si>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</si>
  <si>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</si>
  <si>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</si>
  <si>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</si>
  <si>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</si>
  <si>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</si>
  <si>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</si>
  <si>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</si>
  <si>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</si>
  <si>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</si>
  <si>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</si>
  <si>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</si>
  <si>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</si>
  <si>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</si>
  <si>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</si>
  <si>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</si>
  <si>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</si>
  <si>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</si>
  <si>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</si>
  <si>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</si>
  <si>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</si>
  <si>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</si>
  <si>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</si>
  <si>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</si>
  <si>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</si>
  <si>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</si>
  <si>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</si>
  <si>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</si>
  <si>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</si>
  <si>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</si>
  <si>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</si>
  <si>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</si>
  <si>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</si>
  <si>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</si>
  <si>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</si>
  <si>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</si>
  <si>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</si>
  <si>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</si>
  <si>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</si>
  <si>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</si>
  <si>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</si>
  <si>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</si>
  <si>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</si>
  <si>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</si>
  <si>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</si>
  <si>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</si>
  <si>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</si>
  <si>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</si>
  <si>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</si>
  <si>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</si>
  <si>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</si>
  <si>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</si>
  <si>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</si>
  <si>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</si>
  <si>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</si>
  <si>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</si>
  <si>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</si>
  <si>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</si>
  <si>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</si>
  <si>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</si>
  <si>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</si>
  <si>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</si>
  <si>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</si>
  <si>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</si>
  <si>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</si>
  <si>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</si>
  <si>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</si>
  <si>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</si>
  <si>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</si>
  <si>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</si>
  <si>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</si>
  <si>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</si>
  <si>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</si>
  <si>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</si>
  <si>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</si>
  <si>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</si>
  <si>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</si>
  <si>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</si>
  <si>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</si>
  <si>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</si>
  <si>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</si>
  <si>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</si>
  <si>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</si>
  <si>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</si>
  <si>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</si>
  <si>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</si>
  <si>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</si>
  <si>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</si>
  <si>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</si>
  <si>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</si>
  <si>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</si>
  <si>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</si>
  <si>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</si>
  <si>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</si>
  <si>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</si>
  <si>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</si>
  <si>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</si>
  <si>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</si>
  <si>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</si>
  <si>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</si>
  <si>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</si>
  <si>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</si>
  <si>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</si>
  <si>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</si>
  <si>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</si>
  <si>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</si>
  <si>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</si>
  <si>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</si>
  <si>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</si>
  <si>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</si>
  <si>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</si>
  <si>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</si>
  <si>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</si>
  <si>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</si>
  <si>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</si>
  <si>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</si>
  <si>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</si>
  <si>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</si>
  <si>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</si>
  <si>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</si>
  <si>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</si>
  <si>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</si>
  <si>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</si>
  <si>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</si>
  <si>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</si>
  <si>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</si>
  <si>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</si>
  <si>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</si>
  <si>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</si>
  <si>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</si>
  <si>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</si>
  <si>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</si>
  <si>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</si>
  <si>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</si>
  <si>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</si>
  <si>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</si>
  <si>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</si>
  <si>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</si>
  <si>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</si>
  <si>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</si>
  <si>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</si>
  <si>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</si>
  <si>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</si>
  <si>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</si>
  <si>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</si>
  <si>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</si>
  <si>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</si>
  <si>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</si>
  <si>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</si>
  <si>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</si>
  <si>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</si>
  <si>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</si>
  <si>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</si>
  <si>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</si>
  <si>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</si>
  <si>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</si>
  <si>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</si>
  <si>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</si>
  <si>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</si>
  <si>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</si>
  <si>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</si>
  <si>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</si>
  <si>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</si>
  <si>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</si>
  <si>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</si>
  <si>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</si>
  <si>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</si>
  <si>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</si>
  <si>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</si>
  <si>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</si>
  <si>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</si>
  <si>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</si>
  <si>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</si>
  <si>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</si>
  <si>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</si>
  <si>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</si>
  <si>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</si>
  <si>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</si>
  <si>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</si>
  <si>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</si>
  <si>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</si>
  <si>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</si>
  <si>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</si>
  <si>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</si>
  <si>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</si>
  <si>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</si>
  <si>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</si>
  <si>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</si>
  <si>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</si>
  <si>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</si>
  <si>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</si>
  <si>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</si>
  <si>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</si>
  <si>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</si>
  <si>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</si>
  <si>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</si>
  <si>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</si>
  <si>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</si>
  <si>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</si>
  <si>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</si>
  <si>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</si>
  <si>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</si>
  <si>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</si>
  <si>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</si>
  <si>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</si>
  <si>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</si>
  <si>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</si>
  <si>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</si>
  <si>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</si>
  <si>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</si>
  <si>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</si>
  <si>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</si>
  <si>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</si>
  <si>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</si>
  <si>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</si>
  <si>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</si>
  <si>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</si>
  <si>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</si>
  <si>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</si>
  <si>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</si>
  <si>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</si>
  <si>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</si>
  <si>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</si>
  <si>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</si>
  <si>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</si>
  <si>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</si>
  <si>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</si>
  <si>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</si>
  <si>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</si>
  <si>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</si>
  <si>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</si>
  <si>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</si>
  <si>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</si>
  <si>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</si>
  <si>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</si>
  <si>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</si>
  <si>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</si>
  <si>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</si>
  <si>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</si>
  <si>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</si>
  <si>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</si>
  <si>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</si>
  <si>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</si>
  <si>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</si>
  <si>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</si>
  <si>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</si>
  <si>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</si>
  <si>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</si>
  <si>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</si>
  <si>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</si>
  <si>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</si>
  <si>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</si>
  <si>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</si>
  <si>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</si>
  <si>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</si>
  <si>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</si>
  <si>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</si>
  <si>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</si>
  <si>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</si>
  <si>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</si>
  <si>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</si>
  <si>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</si>
  <si>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</si>
  <si>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</si>
  <si>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</si>
  <si>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</si>
  <si>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</si>
  <si>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</si>
  <si>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</si>
  <si>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</si>
  <si>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</si>
  <si>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</si>
  <si>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</si>
  <si>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</si>
  <si>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</si>
  <si>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</si>
  <si>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</si>
  <si>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</si>
  <si>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</si>
  <si>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</si>
  <si>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</si>
  <si>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</si>
  <si>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</si>
  <si>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</si>
  <si>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</si>
  <si>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</si>
  <si>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</si>
  <si>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</si>
  <si>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</si>
  <si>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</si>
  <si>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</si>
  <si>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</si>
  <si>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</si>
  <si>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</si>
  <si>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</si>
  <si>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</si>
  <si>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</si>
  <si>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</si>
  <si>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</si>
  <si>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</si>
  <si>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</si>
  <si>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</si>
  <si>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</si>
  <si>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</si>
  <si>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</si>
  <si>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</si>
  <si>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</si>
  <si>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</si>
  <si>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</si>
  <si>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</si>
  <si>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</si>
  <si>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</si>
  <si>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</si>
  <si>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</si>
  <si>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</si>
  <si>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</si>
  <si>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</si>
  <si>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</si>
  <si>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</si>
  <si>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</si>
  <si>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</si>
  <si>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</si>
  <si>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</si>
  <si>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</si>
  <si>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</si>
  <si>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</si>
  <si>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</si>
  <si>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</si>
  <si>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</si>
  <si>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</si>
  <si>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</si>
  <si>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</si>
  <si>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</si>
  <si>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</si>
  <si>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</si>
  <si>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</si>
  <si>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</si>
  <si>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</si>
  <si>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</si>
  <si>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</si>
  <si>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</si>
  <si>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</si>
  <si>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</si>
  <si>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</si>
  <si>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</si>
  <si>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</si>
  <si>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</si>
  <si>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</si>
  <si>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</si>
  <si>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</si>
  <si>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</si>
  <si>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</si>
  <si>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</si>
  <si>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</si>
  <si>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</si>
  <si>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</si>
  <si>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</si>
  <si>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</si>
  <si>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</si>
  <si>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</si>
  <si>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</si>
  <si>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</si>
  <si>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</si>
  <si>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</si>
  <si>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</si>
  <si>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</si>
  <si>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</si>
  <si>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</si>
  <si>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</si>
  <si>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</si>
  <si>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</si>
  <si>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</si>
  <si>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</si>
  <si>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</si>
  <si>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</si>
  <si>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</si>
  <si>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</si>
  <si>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</si>
  <si>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</si>
  <si>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</si>
  <si>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</si>
  <si>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</si>
  <si>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</si>
  <si>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</si>
  <si>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</si>
  <si>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</si>
  <si>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</si>
  <si>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</si>
  <si>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</si>
  <si>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</si>
  <si>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</si>
  <si>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</si>
  <si>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</si>
  <si>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</si>
  <si>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</si>
  <si>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</si>
  <si>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</si>
  <si>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</si>
  <si>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</si>
  <si>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</si>
  <si>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</si>
  <si>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</si>
  <si>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</si>
  <si>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</si>
  <si>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</si>
  <si>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</si>
  <si>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</si>
  <si>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</si>
  <si>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</si>
  <si>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</si>
  <si>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</si>
  <si>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</si>
  <si>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</si>
  <si>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</si>
  <si>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</si>
  <si>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</si>
  <si>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</si>
  <si>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</si>
  <si>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</si>
  <si>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</si>
  <si>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</si>
  <si>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</si>
  <si>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</si>
  <si>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</si>
  <si>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</si>
  <si>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</si>
  <si>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</si>
  <si>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</si>
  <si>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</si>
  <si>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</si>
  <si>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</si>
  <si>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</si>
  <si>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</si>
  <si>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</si>
  <si>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</si>
  <si>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</si>
  <si>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</si>
  <si>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</si>
  <si>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</si>
  <si>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</si>
  <si>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</si>
  <si>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</si>
  <si>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</si>
  <si>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</si>
  <si>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</si>
  <si>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</si>
  <si>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</si>
  <si>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</si>
  <si>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</si>
  <si>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</si>
  <si>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</si>
  <si>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</si>
  <si>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</si>
  <si>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</si>
  <si>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</si>
  <si>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</si>
  <si>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</si>
  <si>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</si>
  <si>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</si>
  <si>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</si>
  <si>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</si>
  <si>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</si>
  <si>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</si>
  <si>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</si>
  <si>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</si>
  <si>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</si>
  <si>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</si>
  <si>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</si>
  <si>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</si>
  <si>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</si>
  <si>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</si>
  <si>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</si>
  <si>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</si>
  <si>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</si>
  <si>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</si>
  <si>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</si>
  <si>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</si>
  <si>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</si>
  <si>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</si>
  <si>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</si>
  <si>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</si>
  <si>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</si>
  <si>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</si>
  <si>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</si>
  <si>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</si>
  <si>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</si>
  <si>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</si>
  <si>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</si>
  <si>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</si>
  <si>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</si>
  <si>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</si>
  <si>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</si>
  <si>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</si>
  <si>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</si>
  <si>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</si>
  <si>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</si>
  <si>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</si>
  <si>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</si>
  <si>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</si>
  <si>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</si>
  <si>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</si>
  <si>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</si>
  <si>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</si>
  <si>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</si>
  <si>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</si>
  <si>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</si>
  <si>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</si>
  <si>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</si>
  <si>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</si>
  <si>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</si>
  <si>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</si>
  <si>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</si>
  <si>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</si>
  <si>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</si>
  <si>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</si>
  <si>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</si>
  <si>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</si>
  <si>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</si>
  <si>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</si>
  <si>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</si>
  <si>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</si>
  <si>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</si>
  <si>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</si>
  <si>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</si>
  <si>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</si>
  <si>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</si>
  <si>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</si>
  <si>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</si>
  <si>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</si>
  <si>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</si>
  <si>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</si>
  <si>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</si>
  <si>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</si>
  <si>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</si>
  <si>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</si>
  <si>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</si>
  <si>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</si>
  <si>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</si>
  <si>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</si>
  <si>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</si>
  <si>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</si>
  <si>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</si>
  <si>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</si>
  <si>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</si>
  <si>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</si>
  <si>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</si>
  <si>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</si>
  <si>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</si>
  <si>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</si>
  <si>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</si>
  <si>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</si>
  <si>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</si>
  <si>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</si>
  <si>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</si>
  <si>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</si>
  <si>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</si>
  <si>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</si>
  <si>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</si>
  <si>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</si>
  <si>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</si>
  <si>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</si>
  <si>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</si>
  <si>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</si>
  <si>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</si>
  <si>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</si>
  <si>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</si>
  <si>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</si>
  <si>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</si>
  <si>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</si>
  <si>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</si>
  <si>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</si>
  <si>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</si>
  <si>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</si>
  <si>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</si>
  <si>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</si>
  <si>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</si>
  <si>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</si>
  <si>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</si>
  <si>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</si>
  <si>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</si>
  <si>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</si>
  <si>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</si>
  <si>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</si>
  <si>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</si>
  <si>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</si>
  <si>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</si>
  <si>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</si>
  <si>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</si>
  <si>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</si>
  <si>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</si>
  <si>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</si>
  <si>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</si>
  <si>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</si>
  <si>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</si>
  <si>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</si>
  <si>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</si>
  <si>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</si>
  <si>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</si>
  <si>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</si>
  <si>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</si>
  <si>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</si>
  <si>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</si>
  <si>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</si>
  <si>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</si>
  <si>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</si>
  <si>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</si>
  <si>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</si>
  <si>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</si>
  <si>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</si>
  <si>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</si>
  <si>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</si>
  <si>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</si>
  <si>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</si>
  <si>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</si>
  <si>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</si>
  <si>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</si>
  <si>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</si>
  <si>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</si>
  <si>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</si>
  <si>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</si>
  <si>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</si>
  <si>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</si>
  <si>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</si>
  <si>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</si>
  <si>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</si>
  <si>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</si>
  <si>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</si>
  <si>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</si>
  <si>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</si>
  <si>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</si>
  <si>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</si>
  <si>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</si>
  <si>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</si>
  <si>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</si>
  <si>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</si>
  <si>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</si>
  <si>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</si>
  <si>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</si>
  <si>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</si>
  <si>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</si>
  <si>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</si>
  <si>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</si>
  <si>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</si>
  <si>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</si>
  <si>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</si>
  <si>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</si>
  <si>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</si>
  <si>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</si>
  <si>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</si>
  <si>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</si>
  <si>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</si>
  <si>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</si>
  <si>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</si>
  <si>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</si>
  <si>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</si>
  <si>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</si>
  <si>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</si>
  <si>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</si>
  <si>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</si>
  <si>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</si>
  <si>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</si>
  <si>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</si>
  <si>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</si>
  <si>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</si>
  <si>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</si>
  <si>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</si>
  <si>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</si>
  <si>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</si>
  <si>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</si>
  <si>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</si>
  <si>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</si>
  <si>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</si>
  <si>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</si>
  <si>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</si>
  <si>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</si>
  <si>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</si>
  <si>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</si>
  <si>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</si>
  <si>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</si>
  <si>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</si>
  <si>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</si>
  <si>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</si>
  <si>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</si>
  <si>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</si>
  <si>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</si>
  <si>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</si>
  <si>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</si>
  <si>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</si>
  <si>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</si>
  <si>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</si>
  <si>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</si>
  <si>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</si>
  <si>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</si>
  <si>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</si>
  <si>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</si>
  <si>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</si>
  <si>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</si>
  <si>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</si>
  <si>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</si>
  <si>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</si>
  <si>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</si>
  <si>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</si>
  <si>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</si>
  <si>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</si>
  <si>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</si>
  <si>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</si>
  <si>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</si>
  <si>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</si>
  <si>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</si>
  <si>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</si>
  <si>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</si>
  <si>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</si>
  <si>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</si>
  <si>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</si>
  <si>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</si>
  <si>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</si>
  <si>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</si>
  <si>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</si>
  <si>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</si>
  <si>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</si>
  <si>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</si>
  <si>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</si>
  <si>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</si>
  <si>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</si>
  <si>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</si>
  <si>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</si>
  <si>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</si>
  <si>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</si>
  <si>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</si>
  <si>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</si>
  <si>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</si>
  <si>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</si>
  <si>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</si>
  <si>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</si>
  <si>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</si>
  <si>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</si>
  <si>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</si>
  <si>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</si>
  <si>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</si>
  <si>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</si>
  <si>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</si>
  <si>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</si>
  <si>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</si>
  <si>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</si>
  <si>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</si>
  <si>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</si>
  <si>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</si>
  <si>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</si>
  <si>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</si>
  <si>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</si>
  <si>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</si>
  <si>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</si>
  <si>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</si>
  <si>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</si>
  <si>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</si>
  <si>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</si>
  <si>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</si>
  <si>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</si>
  <si>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</si>
  <si>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</si>
  <si>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</si>
  <si>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</si>
  <si>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</si>
  <si>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</si>
  <si>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</si>
  <si>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</si>
  <si>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</si>
  <si>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</si>
  <si>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</si>
  <si>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</si>
  <si>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</si>
  <si>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</si>
  <si>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</si>
  <si>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</si>
  <si>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</si>
  <si>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</si>
  <si>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</si>
  <si>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</si>
  <si>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</si>
  <si>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</si>
  <si>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</si>
  <si>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</si>
  <si>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</si>
  <si>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</si>
  <si>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</si>
  <si>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</si>
  <si>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</si>
  <si>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</si>
  <si>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</si>
  <si>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</si>
  <si>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</si>
  <si>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</si>
  <si>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</si>
  <si>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</si>
  <si>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</si>
  <si>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</si>
  <si>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</si>
  <si>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</si>
  <si>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</si>
  <si>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</si>
  <si>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</si>
  <si>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</si>
  <si>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</si>
  <si>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</si>
  <si>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</si>
  <si>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</si>
  <si>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</si>
  <si>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</si>
  <si>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</si>
  <si>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</si>
  <si>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</si>
  <si>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</si>
  <si>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</si>
  <si>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</si>
  <si>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</si>
  <si>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</si>
  <si>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</si>
  <si>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</si>
  <si>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</si>
  <si>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</si>
  <si>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</si>
  <si>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</si>
  <si>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</si>
  <si>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</si>
  <si>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</si>
  <si>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</si>
  <si>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</si>
  <si>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</si>
  <si>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</si>
  <si>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</si>
  <si>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</si>
  <si>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</si>
  <si>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</si>
  <si>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</si>
  <si>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</si>
  <si>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</si>
  <si>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</si>
  <si>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</si>
  <si>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</si>
  <si>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</si>
  <si>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</si>
  <si>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</si>
  <si>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</si>
  <si>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</si>
  <si>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</si>
  <si>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</si>
  <si>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</si>
  <si>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</si>
  <si>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</si>
  <si>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</si>
  <si>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</si>
  <si>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</si>
  <si>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</si>
  <si>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</si>
  <si>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</si>
  <si>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</si>
  <si>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</si>
  <si>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</si>
  <si>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</si>
  <si>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</si>
  <si>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</si>
  <si>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</si>
  <si>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</si>
  <si>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</si>
  <si>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</si>
  <si>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</si>
  <si>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</si>
  <si>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</si>
  <si>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</si>
  <si>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</si>
  <si>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</si>
  <si>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</si>
  <si>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</si>
  <si>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</si>
  <si>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</si>
  <si>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</si>
  <si>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</si>
  <si>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</si>
  <si>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</si>
  <si>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</si>
  <si>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</si>
  <si>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</si>
  <si>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</si>
  <si>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</si>
  <si>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</si>
  <si>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</si>
  <si>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</si>
  <si>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</si>
  <si>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</si>
  <si>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</si>
  <si>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</si>
  <si>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</si>
  <si>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</si>
  <si>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</si>
  <si>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</si>
  <si>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</si>
  <si>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</si>
  <si>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</si>
  <si>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</si>
  <si>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</si>
  <si>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</si>
  <si>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</si>
  <si>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</si>
  <si>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</si>
  <si>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</si>
  <si>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</si>
  <si>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</si>
  <si>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</si>
  <si>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</si>
  <si>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</si>
  <si>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</si>
  <si>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</si>
  <si>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</si>
  <si>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</si>
  <si>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</si>
  <si>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</si>
  <si>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</si>
  <si>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</si>
  <si>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</si>
  <si>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</si>
  <si>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</si>
  <si>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</si>
  <si>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</si>
  <si>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</si>
  <si>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</si>
  <si>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</si>
  <si>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</si>
  <si>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</si>
  <si>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</si>
  <si>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</si>
  <si>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</si>
  <si>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</si>
  <si>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</si>
  <si>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</si>
  <si>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</si>
  <si>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</si>
  <si>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</si>
  <si>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</si>
  <si>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</si>
  <si>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</si>
  <si>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</si>
  <si>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</si>
  <si>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</si>
  <si>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</si>
  <si>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</si>
  <si>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</si>
  <si>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</si>
  <si>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</si>
  <si>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</si>
  <si>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</si>
  <si>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</si>
  <si>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</si>
  <si>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</si>
  <si>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</si>
  <si>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</si>
  <si>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</si>
  <si>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</si>
  <si>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</si>
  <si>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</si>
  <si>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</si>
  <si>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</si>
  <si>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</si>
  <si>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</si>
  <si>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</si>
  <si>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</si>
  <si>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</si>
  <si>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</si>
  <si>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</si>
  <si>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</si>
  <si>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</si>
  <si>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</si>
  <si>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</si>
  <si>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</si>
  <si>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</si>
  <si>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</si>
  <si>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</si>
  <si>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</si>
  <si>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</si>
  <si>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</si>
  <si>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</si>
  <si>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</si>
  <si>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</si>
  <si>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</si>
  <si>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</si>
  <si>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</si>
  <si>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</si>
  <si>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</si>
  <si>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</si>
  <si>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</si>
  <si>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</si>
  <si>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</si>
  <si>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</si>
  <si>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</si>
  <si>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</si>
  <si>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</si>
  <si>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</si>
  <si>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</si>
  <si>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</si>
  <si>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</si>
  <si>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</si>
  <si>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</si>
  <si>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</si>
  <si>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</si>
  <si>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</si>
  <si>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</si>
  <si>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</si>
  <si>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</si>
  <si>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</si>
  <si>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</si>
  <si>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</si>
  <si>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</si>
  <si>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</si>
  <si>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</si>
  <si>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</si>
  <si>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</si>
  <si>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</si>
  <si>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</si>
  <si>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</si>
  <si>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</si>
  <si>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</si>
  <si>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</si>
  <si>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</si>
  <si>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</si>
  <si>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</si>
  <si>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</si>
  <si>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</si>
  <si>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</si>
  <si>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</si>
  <si>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</si>
  <si>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</si>
  <si>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</si>
  <si>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</si>
  <si>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</si>
  <si>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</si>
  <si>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</si>
  <si>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</si>
  <si>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</si>
  <si>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</si>
  <si>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</si>
  <si>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</si>
  <si>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</si>
  <si>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</si>
  <si>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</si>
  <si>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</si>
  <si>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</si>
  <si>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</si>
  <si>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</si>
  <si>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</si>
  <si>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</si>
  <si>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</si>
  <si>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</si>
  <si>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</si>
  <si>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</si>
  <si>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</si>
  <si>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</si>
  <si>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</si>
  <si>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</si>
  <si>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</si>
  <si>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</si>
  <si>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</si>
  <si>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</si>
  <si>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</si>
  <si>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</si>
  <si>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</si>
  <si>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</si>
  <si>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</si>
  <si>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</si>
  <si>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</si>
  <si>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</si>
  <si>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</si>
  <si>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</si>
  <si>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</si>
  <si>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</si>
  <si>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</si>
  <si>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</si>
  <si>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</si>
  <si>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</si>
  <si>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</si>
  <si>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</si>
  <si>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</si>
  <si>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</si>
  <si>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</si>
  <si>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</si>
  <si>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</si>
  <si>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</si>
  <si>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</si>
  <si>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</si>
  <si>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</si>
  <si>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</si>
  <si>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</si>
  <si>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</si>
  <si>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</si>
  <si>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</si>
  <si>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</si>
  <si>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</si>
  <si>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</si>
  <si>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</si>
  <si>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</si>
  <si>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</si>
  <si>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</si>
  <si>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</si>
  <si>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</si>
  <si>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</si>
  <si>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</si>
  <si>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</si>
  <si>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</si>
  <si>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</si>
  <si>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</si>
  <si>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</si>
  <si>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</si>
  <si>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</si>
  <si>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</si>
  <si>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</si>
  <si>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</si>
  <si>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</si>
  <si>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</si>
  <si>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</si>
  <si>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</si>
  <si>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</si>
  <si>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</si>
  <si>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</si>
  <si>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</si>
  <si>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</si>
  <si>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</si>
  <si>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</si>
  <si>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</si>
  <si>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</si>
  <si>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</si>
  <si>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</si>
  <si>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</si>
  <si>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</si>
  <si>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</si>
  <si>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</si>
  <si>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</si>
  <si>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</si>
  <si>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</si>
  <si>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</si>
  <si>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</si>
  <si>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</si>
  <si>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</si>
  <si>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</si>
  <si>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</si>
  <si>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</si>
  <si>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</si>
  <si>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</si>
  <si>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</si>
  <si>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</si>
  <si>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</si>
  <si>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</si>
  <si>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</si>
  <si>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</si>
  <si>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</si>
  <si>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</si>
  <si>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</si>
  <si>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</si>
  <si>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</si>
  <si>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</si>
  <si>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</si>
  <si>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</si>
  <si>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</si>
  <si>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</si>
  <si>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</si>
  <si>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</si>
  <si>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</si>
  <si>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</si>
  <si>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</si>
  <si>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</si>
  <si>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</si>
  <si>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</si>
  <si>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</si>
  <si>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</si>
  <si>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</si>
  <si>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</si>
  <si>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</si>
  <si>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</si>
  <si>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</si>
  <si>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</si>
  <si>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</si>
  <si>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</si>
  <si>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</si>
  <si>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</si>
  <si>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</si>
  <si>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</si>
  <si>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</si>
  <si>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</si>
  <si>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</si>
  <si>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</si>
  <si>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</si>
  <si>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</si>
  <si>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</si>
  <si>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</si>
  <si>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</si>
  <si>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</si>
  <si>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</si>
  <si>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</si>
  <si>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</si>
  <si>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</si>
  <si>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</si>
  <si>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</si>
  <si>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</si>
  <si>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</si>
  <si>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</si>
  <si>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</si>
  <si>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</si>
  <si>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</si>
  <si>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</si>
  <si>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</si>
  <si>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</si>
  <si>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</si>
  <si>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</si>
  <si>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</si>
  <si>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</si>
  <si>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</si>
  <si>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</si>
  <si>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</si>
  <si>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</si>
  <si>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</si>
  <si>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</si>
  <si>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</si>
  <si>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</si>
  <si>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</si>
  <si>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</si>
  <si>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</si>
  <si>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</si>
  <si>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</si>
  <si>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</si>
  <si>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</si>
  <si>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</si>
  <si>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</si>
  <si>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</si>
  <si>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</si>
  <si>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</si>
  <si>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</si>
  <si>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</si>
  <si>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</si>
  <si>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</si>
  <si>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</si>
  <si>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</si>
  <si>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</si>
  <si>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</si>
  <si>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</si>
  <si>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</si>
  <si>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</si>
  <si>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</si>
  <si>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</si>
  <si>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</si>
  <si>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</si>
  <si>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</si>
  <si>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</si>
  <si>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</si>
  <si>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</si>
  <si>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</si>
  <si>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</si>
  <si>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</si>
  <si>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</si>
  <si>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</si>
  <si>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</si>
  <si>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</si>
  <si>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</si>
  <si>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</si>
  <si>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</si>
  <si>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</si>
  <si>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</si>
  <si>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</si>
  <si>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</si>
  <si>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</si>
  <si>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</si>
  <si>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</si>
  <si>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</si>
  <si>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</si>
  <si>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</si>
  <si>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</si>
  <si>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</si>
  <si>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</si>
  <si>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</si>
  <si>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</si>
  <si>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</si>
  <si>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</si>
  <si>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</si>
  <si>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</si>
  <si>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</si>
  <si>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</si>
  <si>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</si>
  <si>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</si>
  <si>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</si>
  <si>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</si>
  <si>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</si>
  <si>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</si>
  <si>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</si>
  <si>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</si>
  <si>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</si>
  <si>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</si>
  <si>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</si>
  <si>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</si>
  <si>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</si>
  <si>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</si>
  <si>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</si>
  <si>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</si>
  <si>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</si>
  <si>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</si>
  <si>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</si>
  <si>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</si>
  <si>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</si>
  <si>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</si>
  <si>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</si>
  <si>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</si>
  <si>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</si>
  <si>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</si>
  <si>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</si>
  <si>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</si>
  <si>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</si>
  <si>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</si>
  <si>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</si>
  <si>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</si>
  <si>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</si>
  <si>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</si>
  <si>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</si>
  <si>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</si>
  <si>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</si>
  <si>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</si>
  <si>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</si>
  <si>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</si>
  <si>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</si>
  <si>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</si>
  <si>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</si>
  <si>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</si>
  <si>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</si>
  <si>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</si>
  <si>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</si>
  <si>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</si>
  <si>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</si>
  <si>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</si>
  <si>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</si>
  <si>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</si>
  <si>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</si>
  <si>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</si>
  <si>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</si>
  <si>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</si>
  <si>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</si>
  <si>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</si>
  <si>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</si>
  <si>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</si>
  <si>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</si>
  <si>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</si>
  <si>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</si>
  <si>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</si>
  <si>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</si>
  <si>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</si>
  <si>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</si>
  <si>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</si>
  <si>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</si>
  <si>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</si>
  <si>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</si>
  <si>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</si>
  <si>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</si>
  <si>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</si>
  <si>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</si>
  <si>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</si>
  <si>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</si>
  <si>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</si>
  <si>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</si>
  <si>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</si>
  <si>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</si>
  <si>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</si>
  <si>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</si>
  <si>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</si>
  <si>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</si>
  <si>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</si>
  <si>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</si>
  <si>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</si>
  <si>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</si>
  <si>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</si>
  <si>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</si>
  <si>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</si>
  <si>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</si>
  <si>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</si>
  <si>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</si>
  <si>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</si>
  <si>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</si>
  <si>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</si>
  <si>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</si>
  <si>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</si>
  <si>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</si>
  <si>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</si>
  <si>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</si>
  <si>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</si>
  <si>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</si>
  <si>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</si>
  <si>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</si>
  <si>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</si>
  <si>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</si>
  <si>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</si>
  <si>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</si>
  <si>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</si>
  <si>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</si>
  <si>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</si>
  <si>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</si>
  <si>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</si>
  <si>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</si>
  <si>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</si>
  <si>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</si>
  <si>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</si>
  <si>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</si>
  <si>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</si>
  <si>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</si>
  <si>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</si>
  <si>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</si>
  <si>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</si>
  <si>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</si>
  <si>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</si>
  <si>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</si>
  <si>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</si>
  <si>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</si>
  <si>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</si>
  <si>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</si>
  <si>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</si>
  <si>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</si>
  <si>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</si>
  <si>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</si>
  <si>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</si>
  <si>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</si>
  <si>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</si>
  <si>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</si>
  <si>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</si>
  <si>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</si>
  <si>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</si>
  <si>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</si>
  <si>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</si>
  <si>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</si>
  <si>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</si>
  <si>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</si>
  <si>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</si>
  <si>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</si>
  <si>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</si>
  <si>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</si>
  <si>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</si>
  <si>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</si>
  <si>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</si>
  <si>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</si>
  <si>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</si>
  <si>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</si>
  <si>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</si>
  <si>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</si>
  <si>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</si>
  <si>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</si>
  <si>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</si>
  <si>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</si>
  <si>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</si>
  <si>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</si>
  <si>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</si>
  <si>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</si>
  <si>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</si>
  <si>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</si>
  <si>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</si>
  <si>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</si>
  <si>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</si>
  <si>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</si>
  <si>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</si>
  <si>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</si>
  <si>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</si>
  <si>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</si>
  <si>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</si>
  <si>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</si>
  <si>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</si>
  <si>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</si>
  <si>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</si>
  <si>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</si>
  <si>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</si>
  <si>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</si>
  <si>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</si>
  <si>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</si>
  <si>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</si>
  <si>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</si>
  <si>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</si>
  <si>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</si>
  <si>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</si>
  <si>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</si>
  <si>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</si>
  <si>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</si>
  <si>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</si>
  <si>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</si>
  <si>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</si>
  <si>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</si>
  <si>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</si>
  <si>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</si>
  <si>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</si>
  <si>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</si>
  <si>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</si>
  <si>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</si>
  <si>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</si>
  <si>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</si>
  <si>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</si>
  <si>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</si>
  <si>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</si>
  <si>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</si>
  <si>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</si>
  <si>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</si>
  <si>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</si>
  <si>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</si>
  <si>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</si>
  <si>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</si>
  <si>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</si>
  <si>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</si>
  <si>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</si>
  <si>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</si>
  <si>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</si>
  <si>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</si>
  <si>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</si>
  <si>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</si>
  <si>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</si>
  <si>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</si>
  <si>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</si>
  <si>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</si>
  <si>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</si>
  <si>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</si>
  <si>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</si>
  <si>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</si>
  <si>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</si>
  <si>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</si>
  <si>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</si>
  <si>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</si>
  <si>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</si>
  <si>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</si>
  <si>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</si>
  <si>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</si>
  <si>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</si>
  <si>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</si>
  <si>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</si>
  <si>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</si>
  <si>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</si>
  <si>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</si>
  <si>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</si>
  <si>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</si>
  <si>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</si>
  <si>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</si>
  <si>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</si>
  <si>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</si>
  <si>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</si>
  <si>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</si>
  <si>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</si>
  <si>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</si>
  <si>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</si>
  <si>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</si>
  <si>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</si>
  <si>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</si>
  <si>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</si>
  <si>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</si>
  <si>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</si>
  <si>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</si>
  <si>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</si>
  <si>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</si>
  <si>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</si>
  <si>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</si>
  <si>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</si>
  <si>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</si>
  <si>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</si>
  <si>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</si>
  <si>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</si>
  <si>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</si>
  <si>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</si>
  <si>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</si>
  <si>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</si>
  <si>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</si>
  <si>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</si>
  <si>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</si>
  <si>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</si>
  <si>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</si>
  <si>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</si>
  <si>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</si>
  <si>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</si>
  <si>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</si>
  <si>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</si>
  <si>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</si>
  <si>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</si>
  <si>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</si>
  <si>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</si>
  <si>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</si>
  <si>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</si>
  <si>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</si>
  <si>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</si>
  <si>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</si>
  <si>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</si>
  <si>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</si>
  <si>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</si>
  <si>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</si>
  <si>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</si>
  <si>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</si>
  <si>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</si>
  <si>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</si>
  <si>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</si>
  <si>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</si>
  <si>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</si>
  <si>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</si>
  <si>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</si>
  <si>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</si>
  <si>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</si>
  <si>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</si>
  <si>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</si>
  <si>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</si>
  <si>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</si>
  <si>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</si>
  <si>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</si>
  <si>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</si>
  <si>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</si>
  <si>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</si>
  <si>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</si>
  <si>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</si>
  <si>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</si>
  <si>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</si>
  <si>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</si>
  <si>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</si>
  <si>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</si>
  <si>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</si>
  <si>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</si>
  <si>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</si>
  <si>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</si>
  <si>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</si>
  <si>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</si>
  <si>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</si>
  <si>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</si>
  <si>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</si>
  <si>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</si>
  <si>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</si>
  <si>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</si>
  <si>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</si>
  <si>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</si>
  <si>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</si>
  <si>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</si>
  <si>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</si>
  <si>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</si>
  <si>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</si>
  <si>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</si>
  <si>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</si>
  <si>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</si>
  <si>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</si>
  <si>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</si>
  <si>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</si>
  <si>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</si>
  <si>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</si>
  <si>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</si>
  <si>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</si>
  <si>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</si>
  <si>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</si>
  <si>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</si>
  <si>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</si>
  <si>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</si>
  <si>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</si>
  <si>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</si>
  <si>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</si>
  <si>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</si>
  <si>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</si>
  <si>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</si>
  <si>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</si>
  <si>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</si>
  <si>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</si>
  <si>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</si>
  <si>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</si>
  <si>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</si>
  <si>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</si>
  <si>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</si>
  <si>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</si>
  <si>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</si>
  <si>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</si>
  <si>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</si>
  <si>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</si>
  <si>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</si>
  <si>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</si>
  <si>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</si>
  <si>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</si>
  <si>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</si>
  <si>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</si>
  <si>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</si>
  <si>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</si>
  <si>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</si>
  <si>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</si>
  <si>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</si>
  <si>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</si>
  <si>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</si>
  <si>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</si>
  <si>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</si>
  <si>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</si>
  <si>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</si>
  <si>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</si>
  <si>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</si>
  <si>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</si>
  <si>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</si>
  <si>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</si>
  <si>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</si>
  <si>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</si>
  <si>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</si>
  <si>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</si>
  <si>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</si>
  <si>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</si>
  <si>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</si>
  <si>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</si>
  <si>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</si>
  <si>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</si>
  <si>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</si>
  <si>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</si>
  <si>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</si>
  <si>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</si>
  <si>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</si>
  <si>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</si>
  <si>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</si>
  <si>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</si>
  <si>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</si>
  <si>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</si>
  <si>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</si>
  <si>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</si>
  <si>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</si>
  <si>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</si>
  <si>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</si>
  <si>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</si>
  <si>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</si>
  <si>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</si>
  <si>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</si>
  <si>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</si>
  <si>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</si>
  <si>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</si>
  <si>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</si>
  <si>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</si>
  <si>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</si>
  <si>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</si>
  <si>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</si>
  <si>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</si>
  <si>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</si>
  <si>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</si>
  <si>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</si>
  <si>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</si>
  <si>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</si>
  <si>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</si>
  <si>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</si>
  <si>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</si>
  <si>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</si>
  <si>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</si>
  <si>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</si>
  <si>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</si>
  <si>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</si>
  <si>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</si>
  <si>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</si>
  <si>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</si>
  <si>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</si>
  <si>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</si>
  <si>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</si>
  <si>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</si>
  <si>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</si>
  <si>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</si>
  <si>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</si>
  <si>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</si>
  <si>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</si>
  <si>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</si>
  <si>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</si>
  <si>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</si>
  <si>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</si>
  <si>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</si>
  <si>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</si>
  <si>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</si>
  <si>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</si>
  <si>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</si>
  <si>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</si>
  <si>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</si>
  <si>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</si>
  <si>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</si>
  <si>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</si>
  <si>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</si>
  <si>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</si>
  <si>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</si>
  <si>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</si>
  <si>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</si>
  <si>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</si>
  <si>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</si>
  <si>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</si>
  <si>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</si>
  <si>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</si>
  <si>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</si>
  <si>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</si>
  <si>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</si>
  <si>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</si>
  <si>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</si>
  <si>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</si>
  <si>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</si>
  <si>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</si>
  <si>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</si>
  <si>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</si>
  <si>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</si>
  <si>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</si>
  <si>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</si>
  <si>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</si>
  <si>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</si>
  <si>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</si>
  <si>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</si>
  <si>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</si>
  <si>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</si>
  <si>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</si>
  <si>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</si>
  <si>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</si>
  <si>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</si>
  <si>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</si>
  <si>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</si>
  <si>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</si>
  <si>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</si>
  <si>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</si>
  <si>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</si>
  <si>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</si>
  <si>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</si>
  <si>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</si>
  <si>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</si>
  <si>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</si>
  <si>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</si>
  <si>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</si>
  <si>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</si>
  <si>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</si>
  <si>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</si>
  <si>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</si>
  <si>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</si>
  <si>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</si>
  <si>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</si>
  <si>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</si>
  <si>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</si>
  <si>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</si>
  <si>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</si>
  <si>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</si>
  <si>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</si>
  <si>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</si>
  <si>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</si>
  <si>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</si>
  <si>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</si>
  <si>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</si>
  <si>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</si>
  <si>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</si>
  <si>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</si>
  <si>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</si>
  <si>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</si>
  <si>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</si>
  <si>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</si>
  <si>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</si>
  <si>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</si>
  <si>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</si>
  <si>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</si>
  <si>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</si>
  <si>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</si>
  <si>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</si>
  <si>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</si>
  <si>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</si>
  <si>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</si>
  <si>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</si>
  <si>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</si>
  <si>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</si>
  <si>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</si>
  <si>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</si>
  <si>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</si>
  <si>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</si>
  <si>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</si>
  <si>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</si>
  <si>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</si>
  <si>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</si>
  <si>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</si>
  <si>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</si>
  <si>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</si>
  <si>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</si>
  <si>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</si>
  <si>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</si>
  <si>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</si>
  <si>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</si>
  <si>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</si>
  <si>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</si>
  <si>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</si>
  <si>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</si>
  <si>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</si>
  <si>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</si>
  <si>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</si>
  <si>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</si>
  <si>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</si>
  <si>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</si>
  <si>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</si>
  <si>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</si>
  <si>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</si>
  <si>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</si>
  <si>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</si>
  <si>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</si>
  <si>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</si>
  <si>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</si>
  <si>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</si>
  <si>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</si>
  <si>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</si>
  <si>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</si>
  <si>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</si>
  <si>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</si>
  <si>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</si>
  <si>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</si>
  <si>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</si>
  <si>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</si>
  <si>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</si>
  <si>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</si>
  <si>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</si>
  <si>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</si>
  <si>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</si>
  <si>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</si>
  <si>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</si>
  <si>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</si>
  <si>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</si>
  <si>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</si>
  <si>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</si>
  <si>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</si>
  <si>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</si>
  <si>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</si>
  <si>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</si>
  <si>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</si>
  <si>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</si>
  <si>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</si>
  <si>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</si>
  <si>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</si>
  <si>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</si>
  <si>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</si>
  <si>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</si>
  <si>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</si>
  <si>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</si>
  <si>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</si>
  <si>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</si>
  <si>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</si>
  <si>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</si>
  <si>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</si>
  <si>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</si>
  <si>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</si>
  <si>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</si>
  <si>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</si>
  <si>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</si>
  <si>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</si>
  <si>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</si>
  <si>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</si>
  <si>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</si>
  <si>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</si>
  <si>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</si>
  <si>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</si>
  <si>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</si>
  <si>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</si>
  <si>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</si>
  <si>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</si>
  <si>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</si>
  <si>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</si>
  <si>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</si>
  <si>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</si>
  <si>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</si>
  <si>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</si>
  <si>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</si>
  <si>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</si>
  <si>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</si>
  <si>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</si>
  <si>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</si>
  <si>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</si>
  <si>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</si>
  <si>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</si>
  <si>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</si>
  <si>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</si>
  <si>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</si>
  <si>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</si>
  <si>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</si>
  <si>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</si>
  <si>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</si>
  <si>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</si>
  <si>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</si>
  <si>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</si>
  <si>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</si>
  <si>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</si>
  <si>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</si>
  <si>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</si>
  <si>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</si>
  <si>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</si>
  <si>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</si>
  <si>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</si>
  <si>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</si>
  <si>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</si>
  <si>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</si>
  <si>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</si>
  <si>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</si>
  <si>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</si>
  <si>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</si>
  <si>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</si>
  <si>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</si>
  <si>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</si>
  <si>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</si>
  <si>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</si>
  <si>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</si>
  <si>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</si>
  <si>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</si>
  <si>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</si>
  <si>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</si>
  <si>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</si>
  <si>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</si>
  <si>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</si>
  <si>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</si>
  <si>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</si>
  <si>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</si>
  <si>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</si>
  <si>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</si>
  <si>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</si>
  <si>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</si>
  <si>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</si>
  <si>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</si>
  <si>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</si>
  <si>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</si>
  <si>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</si>
  <si>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</si>
  <si>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</si>
  <si>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</si>
  <si>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</si>
  <si>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</si>
  <si>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</si>
  <si>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</si>
  <si>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</si>
  <si>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</si>
  <si>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</si>
  <si>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</si>
  <si>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</si>
  <si>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</si>
  <si>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</si>
  <si>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</si>
  <si>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</si>
  <si>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</si>
  <si>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</si>
  <si>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</si>
  <si>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</si>
  <si>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</si>
  <si>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</si>
  <si>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</si>
  <si>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</si>
  <si>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</si>
  <si>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</si>
  <si>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</si>
  <si>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</si>
  <si>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</si>
  <si>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</si>
  <si>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</si>
  <si>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</si>
  <si>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</si>
  <si>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</si>
  <si>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</si>
  <si>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</si>
  <si>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</si>
  <si>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</si>
  <si>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</si>
  <si>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</si>
  <si>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</si>
  <si>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</si>
  <si>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</si>
  <si>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</si>
  <si>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</si>
  <si>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</si>
  <si>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</si>
  <si>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</si>
  <si>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</si>
  <si>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</si>
  <si>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</si>
  <si>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</si>
  <si>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</si>
  <si>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</si>
  <si>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</si>
  <si>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</si>
  <si>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</si>
  <si>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</si>
  <si>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</si>
  <si>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</si>
  <si>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</si>
  <si>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</si>
  <si>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</si>
  <si>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</si>
  <si>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</si>
  <si>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</si>
  <si>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</si>
  <si>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</si>
  <si>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</si>
  <si>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</si>
  <si>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</si>
  <si>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</si>
  <si>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</si>
  <si>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</si>
  <si>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</si>
  <si>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</si>
  <si>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</si>
  <si>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</si>
  <si>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</si>
  <si>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</si>
  <si>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</si>
  <si>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</si>
  <si>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</si>
  <si>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</si>
  <si>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</si>
  <si>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</si>
  <si>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</si>
  <si>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</si>
  <si>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</si>
  <si>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</si>
  <si>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</si>
  <si>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</si>
  <si>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</si>
  <si>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</si>
  <si>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</si>
  <si>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</si>
  <si>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</si>
  <si>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</si>
  <si>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</si>
  <si>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</si>
  <si>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</si>
  <si>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</si>
  <si>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</si>
  <si>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</si>
  <si>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</si>
  <si>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</si>
  <si>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</si>
  <si>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</si>
  <si>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</si>
  <si>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</si>
  <si>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</si>
  <si>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</si>
  <si>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</si>
  <si>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</si>
  <si>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</si>
  <si>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</si>
  <si>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</si>
  <si>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</si>
  <si>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</si>
  <si>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</si>
  <si>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</si>
  <si>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</si>
  <si>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</si>
  <si>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</si>
  <si>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</si>
  <si>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</si>
  <si>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</si>
  <si>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</si>
  <si>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</si>
  <si>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</si>
  <si>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</si>
  <si>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</si>
  <si>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</si>
  <si>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</si>
  <si>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</si>
  <si>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</si>
  <si>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</si>
  <si>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</si>
  <si>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</si>
  <si>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</si>
  <si>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</si>
  <si>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</si>
  <si>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</si>
  <si>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</si>
  <si>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</si>
  <si>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</si>
  <si>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</si>
  <si>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</si>
  <si>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</si>
  <si>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</si>
  <si>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</si>
  <si>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</si>
  <si>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</si>
  <si>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</si>
  <si>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</si>
  <si>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</si>
  <si>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</si>
  <si>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</si>
  <si>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</si>
  <si>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</si>
  <si>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</si>
  <si>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</si>
  <si>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</si>
  <si>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</si>
  <si>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</si>
  <si>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</si>
  <si>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</si>
  <si>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</si>
  <si>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</si>
  <si>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</si>
  <si>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</si>
  <si>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</si>
  <si>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</si>
  <si>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</si>
  <si>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</si>
  <si>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</si>
  <si>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</si>
  <si>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</si>
  <si>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</si>
  <si>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</si>
  <si>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</si>
  <si>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</si>
  <si>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</si>
  <si>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</si>
  <si>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</si>
  <si>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</si>
  <si>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</si>
  <si>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</si>
  <si>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</si>
  <si>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</si>
  <si>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</si>
  <si>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</si>
  <si>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</si>
  <si>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</si>
  <si>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</si>
  <si>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</si>
  <si>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</si>
  <si>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</si>
  <si>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</si>
  <si>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</si>
  <si>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</si>
  <si>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</si>
  <si>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</si>
  <si>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</si>
  <si>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</si>
  <si>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</si>
  <si>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</si>
  <si>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</si>
  <si>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</si>
  <si>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</si>
  <si>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</si>
  <si>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</si>
  <si>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</si>
  <si>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</si>
  <si>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</si>
  <si>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</si>
  <si>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</si>
  <si>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</si>
  <si>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</si>
  <si>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</si>
  <si>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</si>
  <si>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</si>
  <si>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</si>
  <si>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</si>
  <si>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</si>
  <si>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</si>
  <si>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</si>
  <si>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</si>
  <si>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</si>
  <si>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</si>
  <si>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</si>
  <si>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</si>
  <si>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</si>
  <si>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</si>
  <si>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</si>
  <si>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</si>
  <si>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</si>
  <si>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</si>
  <si>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</si>
  <si>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</si>
  <si>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</si>
  <si>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</si>
  <si>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</si>
  <si>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</si>
  <si>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</si>
  <si>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</si>
  <si>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</si>
  <si>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</si>
  <si>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</si>
  <si>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</si>
  <si>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</si>
  <si>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</si>
  <si>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</si>
  <si>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</si>
  <si>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</si>
  <si>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</si>
  <si>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</si>
  <si>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</si>
  <si>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</si>
  <si>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</si>
  <si>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</si>
  <si>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</si>
  <si>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</si>
  <si>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</si>
  <si>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</si>
  <si>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</si>
  <si>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</si>
  <si>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</si>
  <si>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</si>
  <si>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</si>
  <si>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</si>
  <si>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</si>
  <si>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</si>
  <si>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</si>
  <si>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</si>
  <si>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</si>
  <si>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</si>
  <si>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</si>
  <si>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</si>
  <si>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</si>
  <si>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</si>
  <si>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</si>
  <si>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</si>
  <si>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</si>
  <si>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</si>
  <si>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</si>
  <si>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</si>
  <si>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</si>
  <si>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</si>
  <si>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</si>
  <si>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</si>
  <si>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</si>
  <si>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</si>
  <si>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</si>
  <si>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</si>
  <si>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</si>
  <si>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</si>
  <si>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</si>
  <si>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</si>
  <si>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</si>
  <si>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</si>
  <si>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</si>
  <si>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</si>
  <si>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</si>
  <si>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</si>
  <si>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</si>
  <si>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</si>
  <si>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</si>
  <si>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</si>
  <si>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</si>
  <si>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</si>
  <si>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</si>
  <si>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</si>
  <si>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</si>
  <si>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</si>
  <si>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</si>
  <si>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</si>
  <si>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</si>
  <si>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</si>
  <si>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</si>
  <si>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</si>
  <si>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</si>
  <si>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</si>
  <si>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</si>
  <si>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</si>
  <si>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</si>
  <si>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</si>
  <si>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</si>
  <si>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</si>
  <si>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</si>
  <si>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</si>
  <si>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</si>
  <si>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</si>
  <si>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</si>
  <si>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</si>
  <si>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</si>
  <si>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</si>
  <si>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</si>
  <si>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</si>
  <si>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</si>
  <si>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</si>
  <si>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</si>
  <si>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</si>
  <si>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</si>
  <si>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</si>
  <si>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</si>
  <si>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</si>
  <si>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</si>
  <si>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</si>
  <si>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</si>
  <si>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</si>
  <si>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</si>
  <si>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</si>
  <si>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</si>
  <si>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</si>
  <si>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</si>
  <si>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</si>
  <si>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</si>
  <si>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</si>
  <si>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</si>
  <si>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</si>
  <si>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</si>
  <si>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</si>
  <si>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</si>
  <si>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</si>
  <si>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</si>
  <si>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</si>
  <si>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</si>
  <si>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</si>
  <si>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</si>
  <si>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</si>
  <si>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</si>
  <si>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</si>
  <si>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</si>
  <si>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</si>
  <si>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</si>
  <si>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</si>
  <si>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</si>
  <si>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</si>
  <si>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</si>
  <si>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</si>
  <si>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</si>
  <si>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</si>
  <si>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</si>
  <si>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</si>
  <si>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</si>
  <si>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</si>
  <si>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</si>
  <si>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</si>
  <si>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</si>
  <si>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</si>
  <si>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</si>
  <si>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</si>
  <si>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</si>
  <si>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</si>
  <si>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</si>
  <si>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</si>
  <si>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</si>
  <si>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</si>
  <si>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</si>
  <si>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</si>
  <si>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</si>
  <si>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</si>
  <si>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</si>
  <si>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</si>
  <si>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</si>
  <si>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</si>
  <si>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</si>
  <si>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</si>
  <si>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</si>
  <si>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</si>
  <si>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</si>
  <si>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</si>
  <si>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</si>
  <si>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</si>
  <si>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</si>
  <si>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</si>
  <si>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</si>
  <si>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</si>
  <si>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</si>
  <si>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</si>
  <si>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</si>
  <si>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</si>
  <si>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</si>
  <si>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</si>
  <si>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</si>
  <si>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</si>
  <si>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</si>
  <si>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</si>
  <si>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</si>
  <si>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</si>
  <si>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</si>
  <si>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</si>
  <si>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</si>
  <si>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</si>
  <si>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</si>
  <si>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</si>
  <si>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</si>
  <si>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</si>
  <si>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</si>
  <si>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</si>
  <si>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</si>
  <si>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</si>
  <si>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</si>
  <si>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</si>
  <si>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</si>
  <si>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</si>
  <si>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</si>
  <si>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</si>
  <si>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</si>
  <si>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</si>
  <si>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</si>
  <si>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</si>
  <si>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</si>
  <si>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</si>
  <si>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</si>
  <si>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</si>
  <si>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</si>
  <si>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</si>
  <si>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</si>
  <si>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</si>
  <si>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</si>
  <si>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</si>
  <si>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</si>
  <si>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</si>
  <si>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</si>
  <si>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</si>
  <si>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</si>
  <si>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</si>
  <si>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</si>
  <si>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</si>
  <si>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</si>
  <si>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</si>
  <si>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</si>
  <si>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</si>
  <si>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</si>
  <si>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</si>
  <si>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</si>
  <si>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</si>
  <si>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</si>
  <si>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</si>
  <si>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</si>
  <si>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</si>
  <si>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</si>
  <si>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</si>
  <si>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</si>
  <si>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</si>
  <si>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</si>
  <si>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</si>
  <si>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</si>
  <si>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</si>
  <si>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</si>
  <si>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</si>
  <si>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</si>
  <si>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</si>
  <si>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</si>
  <si>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</si>
  <si>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</si>
  <si>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</si>
  <si>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</si>
  <si>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</si>
  <si>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</si>
  <si>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</si>
  <si>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</si>
  <si>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</si>
  <si>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</si>
  <si>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</si>
  <si>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</si>
  <si>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</si>
  <si>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</si>
  <si>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</si>
  <si>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</si>
  <si>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</si>
  <si>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</si>
  <si>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</si>
  <si>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</si>
  <si>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</si>
  <si>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</si>
  <si>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</si>
  <si>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</si>
  <si>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</si>
  <si>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</si>
  <si>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</si>
  <si>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</si>
  <si>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</si>
  <si>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</si>
  <si>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</si>
  <si>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</si>
  <si>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</si>
  <si>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</si>
  <si>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</si>
  <si>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</si>
  <si>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</si>
  <si>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</si>
  <si>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</si>
  <si>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</si>
  <si>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</si>
  <si>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</si>
  <si>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</si>
  <si>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</si>
  <si>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</si>
  <si>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</si>
  <si>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</si>
  <si>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</si>
  <si>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</si>
  <si>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</si>
  <si>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</si>
  <si>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</si>
  <si>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</si>
  <si>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</si>
  <si>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</si>
  <si>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</si>
  <si>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</si>
  <si>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</si>
  <si>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</si>
  <si>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</si>
  <si>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</si>
  <si>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</si>
  <si>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</si>
  <si>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</si>
  <si>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</si>
  <si>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</si>
  <si>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</si>
  <si>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</si>
  <si>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</si>
  <si>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</si>
  <si>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</si>
  <si>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</si>
  <si>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</si>
  <si>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</si>
  <si>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</si>
  <si>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</si>
  <si>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</si>
  <si>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</si>
  <si>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</si>
  <si>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</si>
  <si>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</si>
  <si>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</si>
  <si>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</si>
  <si>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</si>
  <si>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</si>
  <si>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</si>
  <si>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</si>
  <si>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</si>
  <si>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</si>
  <si>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</si>
  <si>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</si>
  <si>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</si>
  <si>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</si>
  <si>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</si>
  <si>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</si>
  <si>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</si>
  <si>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</si>
  <si>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</si>
  <si>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</si>
  <si>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</si>
  <si>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</si>
  <si>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</si>
  <si>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</si>
  <si>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</si>
  <si>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</si>
  <si>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</si>
  <si>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</si>
  <si>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</si>
  <si>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</si>
  <si>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</si>
  <si>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</si>
  <si>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</si>
  <si>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</si>
  <si>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</si>
  <si>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</si>
  <si>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</si>
  <si>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</si>
  <si>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</si>
  <si>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</si>
  <si>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</si>
  <si>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</si>
  <si>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</si>
  <si>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</si>
  <si>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</si>
  <si>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</si>
  <si>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</si>
  <si>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</si>
  <si>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</si>
  <si>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</si>
  <si>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</si>
  <si>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</si>
  <si>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</si>
  <si>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</si>
  <si>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</si>
  <si>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</si>
  <si>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</si>
  <si>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</si>
  <si>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</si>
  <si>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</si>
  <si>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</si>
  <si>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</si>
  <si>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</si>
  <si>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</si>
  <si>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</si>
  <si>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</si>
  <si>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</si>
  <si>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</si>
  <si>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</si>
  <si>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</si>
  <si>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</si>
  <si>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</si>
  <si>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</si>
  <si>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</si>
  <si>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</si>
  <si>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</si>
  <si>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</si>
  <si>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</si>
  <si>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</si>
  <si>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</si>
  <si>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</si>
  <si>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</si>
  <si>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</si>
  <si>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</si>
  <si>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</si>
  <si>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</si>
  <si>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</si>
  <si>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</si>
  <si>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</si>
  <si>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</si>
  <si>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</si>
  <si>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</si>
  <si>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</si>
  <si>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</si>
  <si>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</si>
  <si>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</si>
  <si>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</si>
  <si>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</si>
  <si>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</si>
  <si>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</si>
  <si>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</si>
  <si>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</si>
  <si>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</si>
  <si>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</si>
  <si>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</si>
  <si>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</si>
  <si>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</si>
  <si>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</si>
  <si>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</si>
  <si>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</si>
  <si>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</si>
  <si>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</si>
  <si>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</si>
  <si>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</si>
  <si>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</si>
  <si>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</si>
  <si>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</si>
  <si>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</si>
  <si>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</si>
  <si>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</si>
  <si>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</si>
  <si>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</si>
  <si>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</si>
  <si>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</si>
  <si>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</si>
  <si>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</si>
  <si>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</si>
  <si>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</si>
  <si>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</si>
  <si>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</si>
  <si>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</si>
  <si>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</si>
  <si>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</si>
  <si>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</si>
  <si>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</si>
  <si>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</si>
  <si>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</si>
  <si>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</si>
  <si>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</si>
  <si>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</si>
  <si>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</si>
  <si>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</si>
  <si>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</si>
  <si>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</si>
  <si>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</si>
  <si>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</si>
  <si>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</si>
  <si>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</si>
  <si>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</si>
  <si>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</si>
  <si>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</si>
  <si>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</si>
  <si>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</si>
  <si>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</si>
  <si>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</si>
  <si>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</si>
  <si>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</si>
  <si>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</si>
  <si>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</si>
  <si>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</si>
  <si>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</si>
  <si>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</si>
  <si>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</si>
  <si>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</si>
  <si>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</si>
  <si>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</si>
  <si>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</si>
  <si>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</si>
  <si>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</si>
  <si>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</si>
  <si>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</si>
  <si>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</si>
  <si>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</si>
  <si>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</si>
  <si>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</si>
  <si>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</si>
  <si>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</si>
  <si>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</si>
  <si>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</si>
  <si>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</si>
  <si>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</si>
  <si>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TT-20251129-00492- no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</si>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</sst>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5" dataDxfId="154" headerRowBorderDxfId="152" tableBorderDxfId="153" totalsRowBorderDxfId="151">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327.48577141203714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45990.434197337963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45990.434197337963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45990.434197337963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45990.434197337963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45990.434197337963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45990.434197337963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45990.434197337963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45990.434197337963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45990.434197337963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45990.434197337963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45990.434197337963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45990.434197337963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45990.434197337963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45990.434197337963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45990.434197337963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45990.434197337963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45990.434197337963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45990.434197337963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45990.434197337963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45990.434197337963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45990.434197337963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45990.434197337963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45990.434197337963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45990.434197337963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45990.434197337963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45990.434197337963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45990.434197337963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45990.434197337963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45990.434197337963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45990.434197337963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45990.434197337963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45990.434197337963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45990.434197337963</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A518FAFF-0E64-476B-9CF2-B35D53B2AEF6}"/>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165.4343593750018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6.0467783564818092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11622</v>
      </c>
      <c r="E5" s="99" t="s">
        <v>39106</v>
      </c>
      <c r="F5" s="100">
        <v>45990.283807870372</v>
      </c>
      <c r="G5" s="101">
        <f ca="1">IFERROR(NOW()-F5,"-")</f>
        <v>0.15038946759159444</v>
      </c>
      <c r="H5" s="100">
        <v>45990.276006944441</v>
      </c>
      <c r="I5" s="18" t="str">
        <f>IFERROR(VLOOKUP(D5,DB!A:F,6,0),"")</f>
        <v>SCECO</v>
      </c>
      <c r="J5" s="18" t="str">
        <f>IFERROR(VLOOKUP(D5,DB!A:G,7,0),"")</f>
        <v>Vandalized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45990.434197337963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45990.434197337963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45990.434197337963</v>
      </c>
      <c r="H8" s="100" t="s">
        <v>39194</v>
      </c>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45990.434197337963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45990.434197337963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45990.434197337963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45990.434197337963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45990.434197337963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45990.434197337963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45990.434197337963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45990.434197337963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45990.434197337963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45990.434197337963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45990.434197337963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45990.434197337963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45990.434197337963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45990.434197337963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45990.434197337963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45990.434197337963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45990.434197337963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45990.434197337963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45990.434197337963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45990.434197337963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45990.434197337963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45990.434197337963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45990.434197337963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45990.434197337963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45990.434197337963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45990.434197337963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45990.434197337963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45990.434197337963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45990.434197337963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45990.434197337963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45990.434197337963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45990.434197337963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45990.434197337963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45990.434197337963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45990.434197337963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45990.434197337963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45990.434197337963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45990.434197337963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45990.434197337963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45990.434197337963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45990.434197337963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45990.434197337963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45990.434197337963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45990.434197337963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45990.434197337963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45990.434197337963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45990.434197337963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45990.434197337963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45990.434197337963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45990.434197337963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45990.434197337963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45990.434197337963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45990.434197337963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45990.434197337963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45990.434197337963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45990.434197337963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45990.434197337963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45990.434197337963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45990.434197337963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45990.434197337963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45990.434197337963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45990.434197337963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45990.434197337963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45990.434197337963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45990.434197337963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45990.434197337963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45990.434197337963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45990.434197337963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45990.434197337963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45990.434197337963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45990.434197337963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45990.434197337963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45990.434197337963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45990.434197337963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45990.434197337963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45990.434197337963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45990.434197337963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45990.434197337963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45990.434197337963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45990.434197337963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45990.434197337963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45990.434197337963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45990.434197337963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45990.434197337963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45990.434197337963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45990.434197337963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45990.434197337963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45990.434197337963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45990.434197337963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45990.434197337963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45990.434197337963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45990.434197337963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45990.434197337963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45990.434197337963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45990.434197337963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45990.434197337963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45990.434197337963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45990.434197337963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45990.434197337963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45990.434197337963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45990.434197337963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45990.434197337963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45990.434197337963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45990.434197337963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45990.434197337963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45990.434197337963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45990.434197337963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45990.434197337963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45990.434197337963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45990.434197337963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45990.434197337963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45990.434197337963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45990.434197337963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45990.434197337963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45990.434197337963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45990.434197337963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45990.434197337963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45990.434197337963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45990.434197337963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45990.434197337963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45990.434197337963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45990.434197337963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45990.434197337963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45990.434197337963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45990.434197337963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45990.434197337963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45990.434197337963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45990.434197337963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45990.434197337963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45990.434197337963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45990.434197337963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45990.434197337963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45990.434197337963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45990.434197337963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45990.434197337963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45990.434197337963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45990.434197337963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45990.434197337963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45990.434197337963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45990.434197337963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45990.434197337963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45990.434197337963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45990.434197337963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45990.434197337963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45990.434197337963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45990.434197337963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45990.434197337963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45990.434197337963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45990.434197337963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45990.434197337963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45990.434197337963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45990.434197337963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45990.434197337963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45990.434197337963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45990.434197337963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45990.434197337963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45990.434197337963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45990.434197337963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45990.434197337963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45990.434197337963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45990.434197337963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45990.434197337963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45990.434197337963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45990.434197337963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45990.434197337963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45990.434197337963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45990.434197337963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45990.434197337963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45990.434197337963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45990.434197337963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45990.434197337963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45990.434197337963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45990.434197337963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45990.434197337963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45990.434197337963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45990.434197337963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45990.434197337963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45990.434197337963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45990.434197337963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45990.434197337963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45990.434197337963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45990.434197337963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45990.434197337963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45990.434197337963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45990.434197337963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45990.434197337963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45990.434197337963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45990.434197337963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45990.434197337963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45990.434197337963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45990.434197337963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45990.434197337963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45990.434197337963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45990.434197337963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45990.434197337963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45990.434197337963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45990.434197337963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45990.434197337963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45990.434197337963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45990.434197337963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45990.434197337963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45990.434197337963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45990.434197337963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45990.434197337963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45990.434197337963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45990.434197337963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45990.434197337963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45990.434197337963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45990.434197337963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45990.434197337963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45990.434197337963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45990.434197337963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45990.434197337963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45990.434197337963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45990.434197337963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45990.434197337963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45990.434197337963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45990.434197337963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45990.434197337963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45990.434197337963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45990.434197337963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45990.434197337963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45990.434197337963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45990.434197337963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45990.434197337963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45990.434197337963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45990.434197337963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45990.434197337963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45990.434197337963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45990.434197337963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45990.434197337963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45990.434197337963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45990.434197337963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45990.434197337963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45990.434197337963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45990.434197337963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45990.434197337963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45990.434197337963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45990.434197337963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45990.434197337963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45990.434197337963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45990.434197337963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45990.434197337963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45990.434197337963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45990.434197337963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45990.434197337963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45990.434197337963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45990.434197337963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45990.434197337963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45990.434197337963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45990.434197337963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45990.434197337963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45990.434197337963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45990.434197337963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45990.434197337963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45990.434197337963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45990.434197337963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45990.434197337963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45990.434197337963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45990.434197337963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45990.434197337963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45990.434197337963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45990.434197337963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45990.434197337963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45990.434197337963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45990.434197337963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45990.434197337963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45990.434197337963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45990.434197337963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45990.434197337963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45990.434197337963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45990.434197337963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45990.434197337963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45990.434197337963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45990.434197337963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45990.434197337963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45990.434197337963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45990.434197337963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45990.434197337963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45990.434197337963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45990.434197337963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45990.434197337963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45990.434197337963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45990.434197337963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45990.434197337963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45990.434197337963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45990.434197337963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45990.434197337963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45990.434197337963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45990.434197337963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45990.434197337963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45990.434197337963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45990.434197337963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45990.434197337963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45990.434197337963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45990.434197337963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45990.434197337963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45990.434197337963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45990.434197337963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45990.434197337963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45990.434197337963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45990.434197337963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45990.434197337963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45990.434197337963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45990.434197337963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45990.434197337963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45990.434197337963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45990.434197337963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45990.434197337963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45990.434197337963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45990.434197337963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45990.434197337963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45990.434197337963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45990.434197337963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45990.434197337963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45990.434197337963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45990.434197337963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45990.434197337963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45990.434197337963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45990.434197337963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45990.434197337963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45990.434197337963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45990.434197337963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45990.434197337963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45990.434197337963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45990.434197337963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45990.434197337963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45990.434197337963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45990.434197337963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45990.434197337963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45990.434197337963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45990.434197337963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45990.434197337963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45990.434197337963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45990.434197337963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45990.434197337963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45990.434197337963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45990.434197337963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45990.434197337963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45990.434197337963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45990.434197337963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45990.434197337963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45990.434197337963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45990.434197337963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45990.434197337963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45990.434197337963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45990.434197337963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45990.434197337963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45990.434197337963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45990.434197337963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45990.434197337963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45990.434197337963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45990.434197337963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45990.434197337963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45990.434197337963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45990.434197337963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45990.434197337963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45990.434197337963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45990.434197337963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45990.434197337963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45990.434197337963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45990.434197337963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45990.434197337963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45990.434197337963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45990.434197337963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45990.434197337963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45990.434197337963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45990.434197337963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45990.434197337963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45990.434197337963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45990.434197337963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45990.434197337963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45990.434197337963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45990.434197337963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45990.434197337963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45990.434197337963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45990.434197337963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45990.434197337963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45990.434197337963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45990.434197337963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45990.434197337963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45990.434197337963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45990.434197337963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45990.434197337963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45990.434197337963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45990.434197337963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45990.434197337963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45990.434197337963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45990.434197337963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45990.434197337963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45990.434197337963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45990.434197337963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45990.434197337963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45990.434197337963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45990.434197337963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45990.434197337963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45990.434197337963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45990.434197337963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45990.434197337963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45990.434197337963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45990.434197337963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45990.434197337963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45990.434197337963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45990.434197337963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45990.434197337963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45990.434197337963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45990.434197337963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45990.434197337963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45990.434197337963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45990.434197337963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45990.434197337963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45990.434197337963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45990.434197337963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45990.434197337963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45990.434197337963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45990.434197337963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45990.434197337963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45990.434197337963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45990.434197337963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45990.434197337963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45990.434197337963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45990.434197337963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45990.434197337963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45990.434197337963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45990.434197337963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45990.434197337963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45990.434197337963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45990.434197337963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45990.434197337963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45990.434197337963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45990.434197337963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45990.434197337963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45990.434197337963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45990.434197337963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45990.434197337963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45990.434197337963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45990.434197337963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45990.434197337963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45990.434197337963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45990.434197337963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45990.434197337963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45990.434197337963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45990.434197337963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45990.434197337963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45990.434197337963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45990.434197337963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45990.434197337963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45990.434197337963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45990.434197337963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45990.434197337963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45990.434197337963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45990.434197337963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45990.434197337963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45990.434197337963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45990.434197337963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45990.434197337963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45990.434197337963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45990.434197337963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45990.434197337963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45990.434197337963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45990.434197337963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45990.434197337963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45990.434197337963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45990.434197337963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45990.434197337963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45990.434197337963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45990.434197337963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45990.434197337963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45990.434197337963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45990.434197337963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45990.434197337963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45990.434197337963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45990.434197337963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45990.434197337963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45990.434197337963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45990.434197337963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45990.434197337963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45990.434197337963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45990.434197337963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45990.434197337963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45990.434197337963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45990.434197337963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45990.434197337963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45990.434197337963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45990.434197337963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45990.434197337963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45990.434197337963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45990.434197337963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45990.434197337963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45990.434197337963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45990.434197337963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45990.434197337963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45990.434197337963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45990.434197337963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45990.434197337963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45990.434197337963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45990.434197337963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45990.434197337963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45990.434197337963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45990.434197337963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45990.434197337963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45990.434197337963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45990.434197337963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45990.434197337963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45990.434197337963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45990.434197337963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45990.434197337963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45990.434197337963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45990.434197337963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45990.434197337963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45990.434197337963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45990.434197337963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45990.434197337963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45990.434197337963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45990.434197337963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45990.434197337963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45990.434197337963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45990.434197337963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45990.434197337963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45990.434197337963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45990.434197337963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45990.434197337963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45990.434197337963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45990.434197337963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45990.434197337963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45990.434197337963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45990.434197337963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45990.434197337963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45990.434197337963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45990.434197337963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45990.434197337963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45990.434197337963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45990.434197337963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45990.434197337963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45990.434197337963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45990.434197337963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45990.434197337963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45990.434197337963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45990.434197337963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45990.434197337963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45990.434197337963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45990.434197337963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45990.434197337963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45990.434197337963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45990.434197337963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45990.434197337963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45990.434197337963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45990.434197337963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45990.434197337963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45990.434197337963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45990.434197337963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45990.434197337963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45990.434197337963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45990.434197337963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45990.434197337963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45990.434197337963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45990.434197337963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45990.434197337963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45990.434197337963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45990.434197337963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45990.434197337963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45990.434197337963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45990.434197337963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45990.434197337963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45990.434197337963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45990.434197337963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45990.434197337963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45990.434197337963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45990.434197337963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45990.434197337963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45990.434197337963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45990.434197337963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45990.434197337963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45990.434197337963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45990.434197337963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45990.434197337963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45990.434197337963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45990.434197337963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45990.434197337963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45990.434197337963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45990.434197337963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45990.434197337963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45990.434197337963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45990.434197337963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45990.434197337963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45990.434197337963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45990.434197337963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45990.434197337963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45990.434197337963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45990.434197337963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45990.434197337963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45990.434197337963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45990.434197337963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45990.434197337963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45990.434197337963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45990.434197337963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45990.434197337963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45990.434197337963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45990.434197337963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45990.434197337963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45990.434197337963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45990.434197337963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45990.434197337963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45990.434197337963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45990.434197337963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45990.434197337963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45990.434197337963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45990.434197337963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45990.434197337963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45990.434197337963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45990.434197337963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45990.434197337963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45990.434197337963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45990.434197337963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45990.434197337963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45990.434197337963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45990.434197337963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45990.434197337963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45990.434197337963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45990.434197337963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45990.434197337963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45990.434197337963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45990.434197337963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45990.434197337963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45990.434197337963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45990.434197337963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45990.434197337963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45990.434197337963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45990.434197337963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45990.434197337963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45990.434197337963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45990.434197337963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45990.434197337963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45990.434197337963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45990.434197337963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45990.434197337963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45990.434197337963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45990.434197337963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45990.434197337963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45990.434197337963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45990.434197337963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45990.434197337963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45990.434197337963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45990.434197337963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45990.434197337963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45990.434197337963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45990.434197337963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45990.434197337963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45990.434197337963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45990.434197337963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45990.434197337963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45990.434197337963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45990.434197337963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45990.434197337963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45990.434197337963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45990.434197337963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45990.434197337963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45990.434197337963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45990.434197337963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45990.434197337963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45990.434197337963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45990.434197337963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45990.434197337963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45990.434197337963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45990.434197337963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45990.434197337963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45990.434197337963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45990.434197337963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45990.434197337963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45990.434197337963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45990.434197337963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45990.434197337963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45990.434197337963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45990.434197337963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45990.434197337963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45990.434197337963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45990.434197337963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45990.434197337963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45990.434197337963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45990.434197337963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45990.434197337963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45990.434197337963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45990.434197337963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45990.434197337963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45990.434197337963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45990.434197337963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45990.434197337963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45990.434197337963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45990.434197337963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45990.434197337963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45990.434197337963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45990.434197337963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45990.434197337963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45990.434197337963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45990.434197337963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45990.434197337963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45990.434197337963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45990.434197337963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45990.434197337963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45990.434197337963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45990.434197337963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45990.434197337963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45990.434197337963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45990.434197337963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45990.434197337963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45990.434197337963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45990.434197337963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45990.434197337963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45990.434197337963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45990.434197337963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45990.434197337963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45990.434197337963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45990.434197337963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45990.434197337963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45990.434197337963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45990.434197337963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45990.434197337963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45990.434197337963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45990.434197337963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45990.434197337963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45990.434197337963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45990.434197337963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45990.434197337963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45990.434197337963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45990.434197337963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45990.434197337963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45990.434197337963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45990.434197337963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45990.434197337963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45990.434197337963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45990.434197337963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45990.434197337963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45990.434197337963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45990.434197337963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45990.434197337963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45990.434197337963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45990.434197337963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45990.434197337963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45990.434197337963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45990.434197337963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45990.434197337963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45990.434197337963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45990.434197337963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45990.434197337963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45990.434197337963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45990.434197337963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45990.434197337963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45990.434197337963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45990.434197337963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45990.434197337963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45990.434197337963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45990.434197337963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45990.434197337963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45990.434197337963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45990.434197337963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45990.434197337963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45990.434197337963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45990.434197337963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45990.434197337963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45990.434197337963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45990.434197337963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45990.434197337963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45990.434197337963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45990.434197337963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45990.434197337963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45990.434197337963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45990.434197337963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45990.434197337963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45990.434197337963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45990.434197337963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45990.434197337963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45990.434197337963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45990.434197337963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45990.434197337963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45990.434197337963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45990.434197337963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45990.434197337963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45990.434197337963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45990.434197337963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45990.434197337963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45990.434197337963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45990.434197337963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45990.434197337963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45990.434197337963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45990.434197337963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45990.434197337963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45990.434197337963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45990.434197337963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45990.434197337963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45990.434197337963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45990.434197337963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45990.434197337963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45990.434197337963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45990.434197337963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45990.434197337963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45990.434197337963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45990.434197337963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45990.434197337963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45990.434197337963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45990.434197337963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45990.434197337963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45990.434197337963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45990.434197337963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45990.434197337963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45990.434197337963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45990.434197337963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45990.434197337963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45990.434197337963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45990.434197337963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45990.434197337963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45990.434197337963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45990.434197337963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45990.434197337963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45990.434197337963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45990.434197337963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45990.434197337963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45990.434197337963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45990.434197337963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45990.434197337963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45990.434197337963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45990.434197337963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45990.434197337963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45990.434197337963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45990.434197337963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45990.434197337963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45990.434197337963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45990.434197337963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45990.434197337963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45990.434197337963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45990.434197337963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45990.434197337963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45990.434197337963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45990.434197337963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45990.434197337963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45990.434197337963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45990.434197337963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45990.434197337963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45990.434197337963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45990.434197337963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45990.434197337963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45990.434197337963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45990.434197337963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45990.434197337963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45990.434197337963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45990.434197337963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45990.434197337963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45990.434197337963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45990.434197337963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45990.434197337963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45990.434197337963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45990.434197337963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45990.434197337963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45990.434197337963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45990.434197337963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45990.434197337963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45990.434197337963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45990.434197337963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45990.434197337963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45990.434197337963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45990.434197337963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45990.434197337963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45990.434197337963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45990.434197337963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45990.434197337963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45990.434197337963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45990.434197337963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45990.434197337963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45990.434197337963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45990.434197337963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45990.434197337963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45990.434197337963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45990.434197337963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45990.434197337963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45990.434197337963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45990.434197337963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45990.434197337963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45990.434197337963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45990.434197337963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45990.434197337963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45990.434197337963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45990.434197337963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45990.434197337963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45990.434197337963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45990.434197337963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45990.434197337963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45990.434197337963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45990.434197337963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45990.434197337963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45990.434197337963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45990.434197337963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45990.434197337963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45990.434197337963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45990.434197337963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45990.434197337963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45990.434197337963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45990.434197337963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45990.434197337963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45990.434197337963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45990.434197337963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45990.434197337963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45990.434197337963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45990.434197337963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45990.434197337963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45990.434197337963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45990.434197337963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45990.434197337963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45990.434197337963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45990.434197337963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45990.434197337963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45990.434197337963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45990.434197337963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45990.434197337963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45990.434197337963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45990.434197337963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45990.434197337963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45990.434197337963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45990.434197337963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45990.434197337963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45990.434197337963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45990.434197337963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45990.434197337963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45990.434197337963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45990.434197337963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45990.434197337963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45990.434197337963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45990.434197337963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45990.434197337963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45990.434197337963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45990.434197337963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45990.434197337963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45990.434197337963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45990.434197337963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45990.434197337963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45990.434197337963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45990.434197337963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45990.434197337963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45990.434197337963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45990.434197337963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45990.434197337963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45990.434197337963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45990.434197337963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45990.434197337963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45990.434197337963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45990.434197337963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45990.434197337963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45990.434197337963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45990.434197337963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45990.434197337963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45990.434197337963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45990.434197337963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45990.434197337963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45990.434197337963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45990.434197337963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45990.434197337963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45990.434197337963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45990.434197337963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45990.434197337963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45990.434197337963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45990.434197337963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45990.434197337963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45990.434197337963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45990.434197337963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45990.434197337963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45990.434197337963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45990.434197337963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45990.434197337963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45990.434197337963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45990.434197337963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45990.434197337963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45990.434197337963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45990.434197337963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45990.434197337963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45990.434197337963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45990.434197337963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45990.434197337963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45990.434197337963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45990.434197337963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45990.434197337963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45990.434197337963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45990.434197337963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45990.434197337963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45990.434197337963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45990.434197337963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45990.434197337963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45990.434197337963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45990.434197337963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45990.434197337963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45990.434197337963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45990.434197337963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45990.434197337963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45990.434197337963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45990.434197337963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45990.434197337963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45990.434197337963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45990.434197337963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45990.434197337963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45990.434197337963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45990.434197337963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45990.434197337963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45990.434197337963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45990.434197337963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45990.434197337963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45990.434197337963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45990.434197337963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45990.434197337963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45990.434197337963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45990.434197337963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45990.434197337963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45990.434197337963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45990.434197337963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45990.434197337963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45990.434197337963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45990.434197337963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45990.434197337963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45990.434197337963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45990.434197337963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45990.434197337963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45990.434197337963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45990.434197337963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45990.434197337963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45990.434197337963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45990.434197337963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45990.434197337963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45990.434197337963</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286.95347974536708</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v>45990.191666666666</v>
      </c>
      <c r="G3" s="93">
        <f t="shared" ref="G3:G56" ca="1" si="0">IFERROR(NOW()-F3,"")</f>
        <v>0.24253067129757255</v>
      </c>
      <c r="H3" s="92">
        <v>45989.810358796298</v>
      </c>
      <c r="I3" s="110" t="str">
        <f>IFERROR(VLOOKUP(D3,DB!A:F,6,0),"")</f>
        <v>SCECO</v>
      </c>
      <c r="J3" s="110" t="str">
        <f>IFERROR(VLOOKUP(D3,DB!A:G,7,0),"")</f>
        <v>Dead</v>
      </c>
      <c r="K3" s="94" t="s">
        <v>39198</v>
      </c>
      <c r="L3" s="88" t="str">
        <f>IFERROR(VLOOKUP(D3,DB!A:I,9,0),"")</f>
        <v>Latis</v>
      </c>
    </row>
    <row r="4" spans="1:16" ht="35.25" customHeight="1">
      <c r="A4" s="110" t="s">
        <v>39199</v>
      </c>
      <c r="B4" s="110" t="str">
        <f>IFERROR(VLOOKUP(D4,DB!A:K,11,0),"")</f>
        <v>R4</v>
      </c>
      <c r="C4" s="90">
        <v>2</v>
      </c>
      <c r="D4" s="88" t="s">
        <v>39200</v>
      </c>
      <c r="E4" s="91" t="s">
        <v>39106</v>
      </c>
      <c r="F4" s="92">
        <v>45990.36041666667</v>
      </c>
      <c r="G4" s="93">
        <f t="shared" ca="1" si="0"/>
        <v>7.3780671293206979E-2</v>
      </c>
      <c r="H4" s="92">
        <v>45990.084930555553</v>
      </c>
      <c r="I4" s="110" t="str">
        <f>IFERROR(VLOOKUP(D4,DB!A:F,6,0),"")</f>
        <v>SCECO</v>
      </c>
      <c r="J4" s="110" t="str">
        <f>IFERROR(VLOOKUP(D4,DB!A:G,7,0),"")</f>
        <v>Dead</v>
      </c>
      <c r="K4" s="94" t="s">
        <v>39201</v>
      </c>
      <c r="L4" s="88" t="str">
        <f>IFERROR(VLOOKUP(D4,DB!A:I,9,0),"")</f>
        <v>Latis</v>
      </c>
    </row>
    <row r="5" spans="1:16" ht="15" customHeight="1">
      <c r="A5" s="110"/>
      <c r="B5" s="110" t="str">
        <f>IFERROR(VLOOKUP(D5,DB!A:K,11,0),"")</f>
        <v/>
      </c>
      <c r="C5" s="90"/>
      <c r="D5" s="88"/>
      <c r="E5" s="91"/>
      <c r="F5" s="92"/>
      <c r="G5" s="93">
        <f t="shared" ca="1" si="0"/>
        <v>45990.434197337963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45990.434197337963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45990.434197337963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45990.434197337963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45990.434197337963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45990.434197337963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45990.434197337963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45990.434197337963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45990.434197337963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45990.434197337963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45990.434197337963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45990.434197337963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45990.434197337963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45990.434197337963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45990.434197337963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45990.434197337963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45990.434197337963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45990.434197337963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45990.434197337963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45990.434197337963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45990.434197337963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45990.434197337963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45990.434197337963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45990.434197337963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45990.434197337963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45990.434197337963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45990.434197337963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45990.434197337963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45990.434197337963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45990.434197337963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45990.434197337963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45990.434197337963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45990.434197337963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45990.434197337963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45990.434197337963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45990.434197337963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45990.434197337963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45990.434197337963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45990.434197337963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45990.434197337963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45990.434197337963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45990.434197337963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45990.434197337963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45990.434197337963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45990.434197337963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45990.434197337963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45990.434197337963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45990.434197337963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45990.434197337963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45990.434197337963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45990.434197337963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45990.434197337963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45990.434197337963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45990.434197337963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45990.434197337963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45990.434197337963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45990.434197337963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45990.434197337963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45990.434197337963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45990.434197337963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45990.434197337963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45990.434197337963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45990.434197337963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45990.434197337963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45990.434197337963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45990.434197337963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45990.434197337963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45990.434197337963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45990.434197337963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45990.434197337963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45990.434197337963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45990.434197337963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45990.434197337963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45990.434197337963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45990.434197337963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45990.434197337963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45990.434197337963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45990.434197337963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45990.434197337963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45990.434197337963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45990.434197337963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45990.434197337963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45990.434197337963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45990.434197337963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45990.434197337963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45990.434197337963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45990.434197337963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45990.434197337963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45990.434197337963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45990.434197337963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45990.434197337963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45990.434197337963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45990.434197337963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45990.434197337963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45990.434197337963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45990.434197337963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45990.434197337963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45990.434197337963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45990.434197337963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45990.434197337963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45990.434197337963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45990.434197337963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45990.434197337963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45990.434197337963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45990.434197337963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45990.434197337963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45990.434197337963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45990.434197337963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45990.434197337963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45990.434197337963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45990.434197337963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45990.434197337963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45990.434197337963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45990.434197337963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45990.434197337963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45990.434197337963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45990.434197337963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45990.434197337963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45990.434197337963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45990.434197337963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45990.434197337963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45990.434197337963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45990.434197337963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45990.434197337963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45990.434197337963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45990.434197337963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45990.434197337963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45990.434197337963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45990.434197337963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45990.434197337963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45990.434197337963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45990.434197337963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45990.434197337963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45990.434197337963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45990.434197337963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45990.434197337963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45990.434197337963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45990.434197337963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45990.434197337963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45990.434197337963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45990.434197337963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45990.434197337963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45990.434197337963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45990.434197337963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45990.434197337963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45990.434197337963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45990.434197337963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45990.434197337963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45990.434197337963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45990.434197337963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45990.434197337963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45990.434197337963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45990.434197337963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45990.434197337963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45990.434197337963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45990.434197337963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45990.434197337963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45990.434197337963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45990.434197337963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45990.434197337963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45990.434197337963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45990.434197337963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45990.434197337963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45990.434197337963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45990.434197337963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45990.434197337963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45990.434197337963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45990.434197337963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45990.434197337963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45990.434197337963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45990.434197337963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45990.434197337963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45990.434197337963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45990.434197337963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45990.434197337963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45990.434197337963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45990.434197337963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45990.434197337963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45990.434197337963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45990.434197337963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45990.434197337963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45990.434197337963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45990.434197337963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45990.434197337963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45990.434197337963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45990.434197337963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45990.434197337963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45990.434197337963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45990.434197337963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45990.434197337963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45990.434197337963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45990.434197337963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45990.434197337963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45990.434197337963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45990.434197337963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45990.434197337963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45990.434197337963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45990.434197337963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45990.434197337963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45990.434197337963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45990.434197337963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45990.434197337963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45990.434197337963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45990.434197337963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45990.434197337963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45990.434197337963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45990.434197337963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45990.434197337963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45990.434197337963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45990.434197337963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45990.434197337963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45990.434197337963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45990.434197337963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45990.434197337963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45990.434197337963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45990.434197337963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45990.434197337963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45990.434197337963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45990.434197337963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45990.434197337963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45990.434197337963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45990.434197337963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45990.434197337963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45990.434197337963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45990.434197337963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45990.434197337963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45990.434197337963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45990.434197337963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45990.434197337963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45990.434197337963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45990.434197337963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45990.434197337963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45990.434197337963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45990.434197337963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45990.434197337963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45990.434197337963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45990.434197337963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45990.434197337963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45990.434197337963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45990.434197337963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45990.434197337963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45990.434197337963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45990.434197337963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45990.434197337963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45990.434197337963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45990.434197337963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45990.434197337963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45990.434197337963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45990.434197337963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45990.434197337963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45990.434197337963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45990.434197337963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45990.434197337963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45990.434197337963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45990.434197337963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45990.434197337963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45990.434197337963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45990.434197337963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45990.434197337963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45990.434197337963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45990.434197337963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45990.434197337963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45990.434197337963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45990.434197337963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45990.434197337963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45990.434197337963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45990.434197337963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45990.434197337963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45990.434197337963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45990.434197337963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45990.434197337963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45990.434197337963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45990.434197337963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45990.434197337963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45990.434197337963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45990.434197337963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45990.434197337963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45990.434197337963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45990.434197337963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45990.434197337963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45990.434197337963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45990.434197337963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45990.434197337963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45990.434197337963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45990.434197337963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45990.434197337963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45990.434197337963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45990.434197337963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45990.434197337963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45990.434197337963</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E14" sqref="E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98.602137152774958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64.245320023146633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41.773086226850864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9.0608987268497003</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45989.951909722222</v>
      </c>
      <c r="G6" s="138">
        <f ca="1">IFERROR(NOW()-F6,"")</f>
        <v>0.48228761574137025</v>
      </c>
      <c r="H6" s="38">
        <v>45989.971354166664</v>
      </c>
      <c r="I6" s="37" t="str">
        <f>IFERROR(VLOOKUP(D6,DB!A:F,6,0),"")</f>
        <v>SCECO</v>
      </c>
      <c r="J6" s="37" t="str">
        <f>IFERROR(VLOOKUP(D6,DB!A:G,7,0),"")</f>
        <v>Dead</v>
      </c>
      <c r="K6" s="37" t="s">
        <v>39211</v>
      </c>
      <c r="L6" s="37" t="str">
        <f>IFERROR(VLOOKUP(D6,DB!A:I,9,0),"")</f>
        <v>Latis</v>
      </c>
    </row>
    <row r="7" spans="1:13" ht="30.75">
      <c r="A7" s="37" t="s">
        <v>39212</v>
      </c>
      <c r="B7" s="37" t="str">
        <f>IFERROR(VLOOKUP(D7,DB!A:K,11,0),"")</f>
        <v>R5</v>
      </c>
      <c r="C7" s="37">
        <v>1</v>
      </c>
      <c r="D7" s="106" t="s">
        <v>35031</v>
      </c>
      <c r="E7" s="37" t="s">
        <v>39185</v>
      </c>
      <c r="F7" s="38" t="s">
        <v>24</v>
      </c>
      <c r="G7" s="138" t="str">
        <f ca="1">IFERROR(NOW()-F7,"")</f>
        <v/>
      </c>
      <c r="H7" s="38">
        <v>45990.379513888889</v>
      </c>
      <c r="I7" s="37" t="str">
        <f>IFERROR(VLOOKUP(D7,DB!A:F,6,0),"")</f>
        <v>SCECO</v>
      </c>
      <c r="J7" s="37" t="str">
        <f>IFERROR(VLOOKUP(D7,DB!A:G,7,0),"")</f>
        <v>Good</v>
      </c>
      <c r="K7" s="37" t="s">
        <v>39213</v>
      </c>
      <c r="L7" s="37" t="str">
        <f>IFERROR(VLOOKUP(D7,DB!A:I,9,0),"")</f>
        <v>Latis</v>
      </c>
    </row>
    <row r="8" spans="1:13">
      <c r="A8" s="37"/>
      <c r="B8" s="37" t="str">
        <f>IFERROR(VLOOKUP(D8,DB!A:K,11,0),"")</f>
        <v/>
      </c>
      <c r="C8" s="37"/>
      <c r="D8" s="106"/>
      <c r="E8" s="37"/>
      <c r="F8" s="38"/>
      <c r="G8" s="138">
        <f ca="1">IFERROR(NOW()-F8,"")</f>
        <v>45990.434197337963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45990.434197337963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45990.434197337963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45990.434197337963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45990.434197337963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45990.434197337963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45990.434197337963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45990.434197337963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45990.434197337963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45990.434197337963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45990.434197337963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45990.434197337963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45990.434197337963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45990.434197337963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45990.434197337963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45990.434197337963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45990.434197337963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45990.434197337963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45990.434197337963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45990.434197337963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45990.434197337963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45990.434197337963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45990.434197337963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45990.434197337963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45990.434197337963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45990.434197337963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45990.434197337963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45990.434197337963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45990.434197337963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45990.434197337963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45990.434197337963</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45990.434197337963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45990.434197337963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45990.434197337963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45990.434197337963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45990.434197337963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45990.434197337963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45990.434197337963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45990.434197337963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45990.434197337963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45990.434197337963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45990.434197337963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45990.434197337963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45990.434197337963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45990.434197337963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45990.434197337963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45990.434197337963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45990.434197337963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45990.434197337963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45990.434197337963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45990.434197337963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45990.434197337963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45990.434197337963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45990.434197337963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45990.434197337963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45990.434197337963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45990.434197337963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45990.434197337963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45990.434197337963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45990.434197337963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45990.434197337963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45990.434197337963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45990.434197337963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45990.434197337963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45990.434197337963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45990.434197337963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45990.434197337963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45990.434197337963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45990.434197337963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45990.434197337963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45990.434197337963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45990.434197337963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45990.434197337963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45990.434197337963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45990.434197337963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45990.434197337963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45990.434197337963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45990.434197337963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45990.434197337963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45990.434197337963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45990.434197337963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45990.434197337963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45990.434197337963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45990.434197337963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45990.434197337963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45990.434197337963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45990.434197337963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45990.434197337963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45990.434197337963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45990.434197337963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45990.434197337963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45990.434197337963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45990.434197337963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45990.434197337963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45990.434197337963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45990.434197337963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45990.434197337963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45990.434197337963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45990.434197337963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45990.434197337963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45990.434197337963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45990.434197337963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45990.434197337963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45990.434197337963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45990.434197337963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45990.434197337963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45990.434197337963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45990.434197337963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45990.434197337963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45990.434197337963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45990.434197337963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45990.434197337963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45990.434197337963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45990.434197337963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45990.434197337963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45990.434197337963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45990.434197337963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45990.434197337963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45990.434197337963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45990.434197337963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45990.434197337963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45990.434197337963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45990.434197337963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45990.434197337963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45990.434197337963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45990.434197337963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45990.434197337963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45990.434197337963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45990.434197337963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45990.434197337963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45990.434197337963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45990.434197337963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45990.434197337963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45990.434197337963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45990.434197337963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45990.434197337963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45990.434197337963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45990.434197337963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45990.434197337963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45990.434197337963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45990.434197337963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45990.434197337963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45990.434197337963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45990.434197337963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45990.434197337963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45990.434197337963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45990.434197337963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45990.434197337963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45990.434197337963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45990.434197337963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45990.434197337963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45990.434197337963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45990.434197337963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45990.434197337963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45990.434197337963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45990.434197337963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45990.434197337963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45990.434197337963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45990.434197337963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45990.434197337963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45990.434197337963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45990.434197337963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45990.434197337963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45990.434197337963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45990.434197337963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45990.434197337963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45990.434197337963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45990.434197337963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45990.434197337963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45990.434197337963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45990.434197337963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45990.434197337963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45990.434197337963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45990.434197337963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45990.434197337963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45990.434197337963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45990.434197337963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45990.434197337963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45990.434197337963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45990.434197337963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45990.434197337963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45990.434197337963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45990.434197337963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45990.434197337963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45990.434197337963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45990.434197337963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45990.434197337963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45990.434197337963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45990.434197337963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45990.434197337963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45990.434197337963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45990.434197337963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45990.434197337963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45990.434197337963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45990.434197337963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45990.434197337963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45990.434197337963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45990.434197337963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45990.434197337963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45990.434197337963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45990.434197337963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45990.434197337963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45990.434197337963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45990.434197337963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45990.434197337963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45990.434197337963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45990.434197337963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45990.434197337963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45990.434197337963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45990.434197337963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45990.434197337963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45990.434197337963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45990.434197337963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45990.434197337963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45990.434197337963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45990.434197337963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45990.434197337963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45990.434197337963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45990.434197337963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45990.434197337963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45990.434197337963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45990.434197337963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45990.434197337963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45990.434197337963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45990.434197337963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45990.434197337963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45990.434197337963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45990.434197337963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45990.434197337963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45990.434197337963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45990.434197337963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45990.434197337963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45990.434197337963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45990.434197337963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45990.434197337963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45990.434197337963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45990.434197337963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45990.434197337963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45990.434197337963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45990.434197337963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45990.434197337963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45990.434197337963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45990.434197337963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45990.434197337963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45990.434197337963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45990.434197337963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45990.434197337963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45990.434197337963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45990.434197337963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45990.434197337963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45990.434197337963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45990.434197337963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45990.434197337963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45990.434197337963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45990.434197337963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45990.434197337963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45990.434197337963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45990.434197337963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45990.434197337963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45990.434197337963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45990.434197337963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45990.434197337963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45990.434197337963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45990.434197337963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45990.434197337963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45990.434197337963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45990.434197337963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45990.434197337963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45990.434197337963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45990.434197337963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45990.434197337963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45990.434197337963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45990.434197337963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45990.434197337963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45990.434197337963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45990.434197337963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45990.434197337963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45990.434197337963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45990.434197337963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45990.434197337963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45990.434197337963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45990.434197337963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45990.434197337963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45990.434197337963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45990.434197337963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45990.434197337963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45990.434197337963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45990.434197337963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45990.434197337963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45990.434197337963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45990.434197337963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45990.434197337963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45990.434197337963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45990.434197337963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45990.434197337963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45990.434197337963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45990.434197337963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45990.434197337963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45990.434197337963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45990.434197337963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45990.434197337963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45990.434197337963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45990.434197337963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45990.434197337963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45990.434197337963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45990.434197337963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45990.434197337963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45990.434197337963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45990.434197337963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45990.434197337963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45990.434197337963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45990.434197337963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45990.434197337963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45990.434197337963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45990.434197337963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45990.434197337963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45990.434197337963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45990.434197337963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45990.434197337963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45990.434197337963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45990.434197337963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45990.434197337963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45990.434197337963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45990.434197337963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45990.434197337963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45990.434197337963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45990.434197337963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45990.434197337963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45990.434197337963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45990.434197337963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45990.434197337963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45990.434197337963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45990.434197337963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45990.434197337963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45990.434197337963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45990.434197337963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45990.434197337963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45990.434197337963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45990.434197337963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45990.434197337963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45990.434197337963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45990.434197337963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45990.434197337963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45990.434197337963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45990.434197337963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45990.434197337963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45990.434197337963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45990.434197337963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45990.434197337963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45990.434197337963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45990.434197337963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45990.434197337963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45990.434197337963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45990.434197337963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45990.434197337963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45990.434197337963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45990.434197337963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45990.434197337963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45990.434197337963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45990.434197337963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45990.434197337963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45990.434197337963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45990.434197337963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45990.434197337963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45990.434197337963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45990.434197337963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45990.434197337963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45990.434197337963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45990.434197337963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45990.434197337963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45990.434197337963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45990.434197337963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45990.434197337963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45990.434197337963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45990.434197337963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45990.434197337963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45990.434197337963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45990.434197337963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45990.434197337963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45990.434197337963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45990.434197337963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45990.434197337963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45990.434197337963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45990.434197337963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45990.434197337963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45990.434197337963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45990.434197337963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45990.434197337963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45990.434197337963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45990.434197337963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45990.434197337963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45990.434197337963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45990.434197337963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45990.434197337963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45990.434197337963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45990.434197337963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45990.434197337963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45990.434197337963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45990.434197337963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45990.434197337963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45990.434197337963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45990.434197337963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45990.434197337963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45990.434197337963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45990.434197337963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45990.434197337963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45990.434197337963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45990.434197337963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45990.434197337963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45990.434197337963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45990.434197337963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45990.434197337963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45990.434197337963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45990.434197337963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45990.434197337963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45990.434197337963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45990.434197337963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45990.434197337963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45990.434197337963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45990.434197337963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45990.434197337963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45990.434197337963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45990.434197337963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45990.434197337963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45990.434197337963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45990.434197337963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45990.434197337963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45990.434197337963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45990.434197337963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45990.434197337963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45990.434197337963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45990.434197337963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45990.434197337963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45990.434197337963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45990.434197337963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45990.434197337963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45990.434197337963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45990.434197337963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45990.434197337963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45990.434197337963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45990.434197337963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45990.434197337963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45990.434197337963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45990.434197337963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45990.434197337963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45990.434197337963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45990.434197337963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45990.434197337963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45990.434197337963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45990.434197337963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45990.434197337963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45990.434197337963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45990.434197337963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45990.434197337963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45990.434197337963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45990.434197337963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45990.434197337963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45990.434197337963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45990.434197337963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45990.434197337963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45990.434197337963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45990.434197337963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45990.434197337963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45990.434197337963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45990.434197337963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45990.434197337963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45990.434197337963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45990.434197337963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45990.434197337963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45990.434197337963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45990.434197337963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45990.434197337963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45990.434197337963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45990.434197337963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45990.434197337963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45990.434197337963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45990.434197337963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45990.434197337963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45990.434197337963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45990.434197337963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45990.434197337963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45990.434197337963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45990.434197337963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45990.434197337963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45990.434197337963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45990.434197337963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45990.434197337963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45990.434197337963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45990.434197337963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45990.434197337963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45990.434197337963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45990.434197337963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45990.434197337963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45990.434197337963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45990.434197337963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45990.434197337963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45990.434197337963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45990.434197337963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45990.434197337963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45990.434197337963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45990.434197337963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45990.434197337963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45990.434197337963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45990.434197337963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45990.434197337963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45990.434197337963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45990.434197337963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45990.434197337963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45990.434197337963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45990.434197337963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45990.434197337963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45990.434197337963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45990.434197337963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45990.434197337963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45990.434197337963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45990.434197337963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45990.434197337963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45990.434197337963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45990.434197337963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45990.434197337963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45990.434197337963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45990.434197337963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2025-11-29T07:26:58Z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