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96" documentId="120_S{2AC9BD13-BADA-5192-A53E-5A8FF88502F6}" xr6:coauthVersionLast="47" xr6:coauthVersionMax="47" xr10:uidLastSave="{839E42F4-901A-4563-BC9B-922653BD77E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<sst xmlns="http://schemas.openxmlformats.org/spreadsheetml/2006/main" count="181532" uniqueCount="39144">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</sst>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340.54280138888862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0.10093796296132496</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46003.491227314815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46003.491227314815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46003.491227314815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46003.491227314815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46003.491227314815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46003.491227314815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46003.491227314815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46003.491227314815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46003.491227314815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46003.491227314815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46003.491227314815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46003.491227314815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46003.491227314815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46003.491227314815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46003.491227314815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46003.491227314815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46003.491227314815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46003.491227314815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46003.491227314815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46003.491227314815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46003.491227314815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46003.491227314815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46003.491227314815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46003.491227314815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46003.491227314815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46003.491227314815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46003.491227314815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46003.491227314815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46003.491227314815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46003.491227314815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46003.491227314815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46003.491227314815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46003.491227314815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46003.491227314815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46003.491227314815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46003.491227314815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46003.491227314815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46003.491227314815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46003.491227314815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46003.491227314815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46003.491227314815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46003.491227314815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46003.491227314815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46003.491227314815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46003.491227314815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46003.491227314815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46003.491227314815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46003.491227314815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46003.491227314815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46003.491227314815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46003.491227314815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46003.491227314815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46003.491227314815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46003.491227314815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46003.491227314815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46003.491227314815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46003.491227314815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46003.491227314815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46003.491227314815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46003.491227314815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46003.491227314815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46003.491227314815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46003.491227314815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46003.491227314815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46003.491227314815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46003.491227314815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46003.491227314815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46003.491227314815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46003.491227314815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46003.491227314815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46003.491227314815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46003.491227314815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46003.491227314815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46003.491227314815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46003.491227314815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46003.491227314815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46003.491227314815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46003.491227314815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46003.491227314815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46003.491227314815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46003.491227314815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46003.491227314815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46003.491227314815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46003.491227314815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46003.491227314815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46003.491227314815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46003.491227314815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46003.491227314815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46003.491227314815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46003.491227314815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46003.491227314815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46003.491227314815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46003.491227314815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46003.491227314815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46003.491227314815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46003.491227314815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46003.491227314815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46003.491227314815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46003.491227314815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46003.491227314815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46003.491227314815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46003.491227314815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46003.491227314815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46003.491227314815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46003.491227314815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46003.491227314815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46003.491227314815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46003.491227314815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46003.491227314815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46003.491227314815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46003.491227314815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46003.491227314815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46003.491227314815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46003.491227314815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46003.491227314815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46003.491227314815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46003.491227314815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46003.491227314815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46003.491227314815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46003.491227314815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46003.491227314815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46003.491227314815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46003.491227314815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46003.491227314815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46003.491227314815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46003.491227314815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6428E028-74F6-4081-B7CD-C1113D7A4EEF}"/>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178.49138935185329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19.103808333333291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6.1358453703724081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2.6593168981489725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46003.491226620368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46003.491226620368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46003.491226620368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46003.491226620368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46003.491227314815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46003.491227314815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46003.491227314815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46003.491227314815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46003.491227314815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46003.491227314815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46003.491227314815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46003.491227314815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46003.491227314815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46003.491227314815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46003.491227314815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46003.491227314815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46003.491227314815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46003.491227314815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46003.491227314815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46003.491227314815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46003.491227314815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46003.491227314815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46003.491227314815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46003.491227314815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46003.491227314815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46003.491227314815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46003.491227314815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46003.491227314815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46003.491227314815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46003.491227314815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46003.491227314815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46003.491227314815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46003.491227314815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46003.491227314815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46003.491227314815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46003.491227314815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46003.491227314815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46003.491227314815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46003.491227314815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46003.491227314815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46003.491227314815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46003.491227314815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46003.491227314815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46003.491227314815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46003.491227314815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46003.491227314815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46003.491227314815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46003.491227314815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46003.491227314815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46003.491227314815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46003.491227314815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46003.491227314815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46003.491227314815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46003.491227314815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46003.491227314815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46003.491227314815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46003.491227314815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46003.491227314815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46003.491227314815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46003.491227314815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46003.491227314815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46003.491227314815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46003.491227314815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46003.491227314815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46003.491227314815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46003.491227314815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46003.491227314815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46003.491227314815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46003.491227314815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46003.491227314815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46003.491227314815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46003.491227314815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46003.491227314815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46003.491227314815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46003.491227314815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46003.491227314815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46003.491227314815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46003.491227314815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46003.491227314815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46003.491227314815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46003.491227314815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46003.491227314815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46003.491227314815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46003.491227314815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46003.491227314815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46003.491227314815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46003.491227314815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46003.491227314815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46003.491227314815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46003.491227314815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46003.491227314815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46003.491227314815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46003.491227314815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46003.491227314815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46003.491227314815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46003.491227314815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46003.491227314815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46003.491227314815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46003.491227314815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46003.491227314815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46003.491227314815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46003.491227314815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46003.491227314815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46003.491227314815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46003.491227314815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46003.491227314815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46003.491227314815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46003.491227314815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46003.491227314815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46003.491227314815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46003.491227314815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46003.491227314815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46003.491227314815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46003.491227314815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46003.491227314815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46003.491227314815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46003.491227314815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46003.491227314815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46003.491227314815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46003.491227314815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46003.491227314815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46003.491227314815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46003.491227314815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46003.491227314815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46003.491227314815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46003.491227314815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46003.491227314815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46003.491227314815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46003.491227314815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46003.491227314815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46003.491227314815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46003.491227314815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46003.491227314815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46003.491227314815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46003.491227314815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46003.491227314815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46003.491227314815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46003.491227314815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46003.491227314815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46003.491227314815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46003.491227314815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46003.491227314815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46003.491227314815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46003.491227314815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46003.491227314815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46003.491227314815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46003.491227314815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46003.491227314815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46003.491227314815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46003.491227314815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46003.491227314815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46003.491227314815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46003.491227314815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46003.491227314815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46003.491227314815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46003.491227314815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46003.491227314815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46003.491227314815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46003.491227314815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46003.491227314815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46003.491227314815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46003.491227314815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46003.491227314815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46003.491227314815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46003.491227314815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46003.491227314815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46003.491227314815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46003.491227314815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46003.491227314815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46003.491227314815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46003.491227314815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46003.491227314815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46003.491227314815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46003.491227314815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46003.491227314815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46003.491227314815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46003.491227314815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46003.491227314815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46003.491227314815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46003.491227314815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46003.491227314815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46003.491227314815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46003.491227314815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46003.491227314815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46003.491227314815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46003.491227314815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46003.491227314815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46003.491227314815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46003.491227314815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46003.491227314815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46003.491227314815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46003.491227314815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46003.491227314815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46003.491227314815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46003.491227314815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46003.491227314815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46003.491227314815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46003.491227314815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46003.491227314815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46003.491227314815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46003.491227314815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46003.491227314815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46003.491227314815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46003.491227314815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46003.491227314815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46003.491227314815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46003.491227314815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46003.491227314815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46003.491227314815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46003.491227314815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46003.491227314815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46003.491227314815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46003.491227314815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46003.491227314815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46003.491227314815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46003.491227314815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46003.491227314815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46003.491227314815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46003.491227314815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46003.491227314815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46003.491227314815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46003.491227314815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46003.491227314815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46003.491227314815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46003.491227314815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46003.491227314815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46003.491227314815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46003.491227314815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46003.491227314815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46003.491227314815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46003.491227314815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46003.491227314815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46003.491227314815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46003.491227314815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46003.491227314815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46003.491227314815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46003.491227314815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46003.491227314815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46003.491227314815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46003.491227314815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46003.491227314815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46003.491227314815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46003.491227314815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46003.491227314815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46003.491227314815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46003.491227314815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46003.491227314815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46003.491227314815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46003.491227314815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46003.491227314815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46003.491227314815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46003.491227314815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46003.491227314815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46003.491227314815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46003.491227314815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46003.491227314815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46003.491227314815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46003.491227314815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46003.491227314815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46003.491227314815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46003.491227314815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46003.491227314815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46003.491227314815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46003.491227314815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46003.491227314815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46003.491227314815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46003.491227314815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46003.491227314815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46003.491227314815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46003.491227314815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46003.491227314815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46003.491227314815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46003.491227314815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46003.491227314815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46003.491227314815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46003.491227314815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46003.491227314815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46003.491227314815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46003.491227314815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46003.491227314815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46003.491227314815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46003.491227314815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46003.491227314815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46003.491227314815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46003.491227314815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46003.491227314815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46003.491227314815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46003.491227314815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46003.491227314815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46003.491227314815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46003.491227314815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46003.491227314815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46003.491227314815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46003.491227314815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46003.491227314815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46003.491227314815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46003.491227314815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46003.491227314815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46003.491227314815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46003.491227314815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46003.491227314815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46003.491227314815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46003.491227314815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46003.491227314815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46003.491227314815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46003.491227314815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46003.491227314815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46003.491227314815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46003.491227314815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46003.491227314815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46003.491227314815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46003.491227314815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46003.491227314815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46003.491227314815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46003.491227314815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46003.491227314815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46003.491227314815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46003.491227314815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46003.491227314815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46003.491227314815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46003.491227314815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46003.491227314815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46003.491227314815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46003.491227314815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46003.491227314815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46003.491227314815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46003.491227314815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46003.491227314815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46003.491227314815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46003.491227314815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46003.491227314815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46003.491227314815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46003.491227314815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46003.491227314815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46003.491227314815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46003.491227314815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46003.491227314815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46003.491227314815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46003.491227314815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46003.491227314815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46003.491227314815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46003.491227314815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46003.491227314815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46003.491227314815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46003.491227314815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46003.491227314815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46003.491227314815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46003.491227314815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46003.491227314815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46003.491227314815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46003.491227314815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46003.491227314815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46003.491227314815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46003.491227314815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46003.491227314815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46003.491227314815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46003.491227314815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46003.491227314815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46003.491227314815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46003.491227314815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46003.491227314815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46003.491227314815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46003.491227314815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46003.491227314815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46003.491227314815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46003.491227314815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46003.491227314815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46003.491227314815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46003.491227314815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46003.491227314815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46003.491227314815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46003.491227314815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46003.491227314815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46003.491227314815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46003.491227314815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46003.491227314815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46003.491227314815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46003.491227314815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46003.491227314815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46003.491227314815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46003.491227314815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46003.491227314815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46003.491227314815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46003.491227314815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46003.491227314815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46003.491227314815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46003.491227314815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46003.491227314815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46003.491227314815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46003.491227314815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46003.491227314815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46003.491227314815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46003.491227314815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46003.491227314815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46003.491227314815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46003.491227314815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46003.491227314815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46003.491227314815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46003.491227314815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46003.491227314815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46003.491227314815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46003.491227314815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46003.491227314815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46003.491227314815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46003.491227314815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46003.491227314815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46003.491227314815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46003.491227314815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46003.491227314815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46003.491227314815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46003.491227314815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46003.491227314815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46003.491227314815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46003.491227314815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46003.491227314815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46003.491227314815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46003.491227314815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46003.491227314815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46003.491227314815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46003.491227314815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46003.491227314815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46003.491227314815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46003.491227314815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46003.491227314815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46003.491227314815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46003.491227314815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46003.491227314815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46003.491227314815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46003.491227314815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46003.491227314815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46003.491227314815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46003.491227314815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46003.491227314815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46003.491227314815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46003.491227314815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46003.491227314815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46003.491227314815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46003.491227314815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46003.491227314815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46003.491227314815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46003.491227314815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46003.491227314815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46003.491227314815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46003.491227314815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46003.491227314815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46003.491227314815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46003.491227314815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46003.491227314815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46003.491227314815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46003.491227314815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46003.491227314815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46003.491227314815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46003.491227314815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46003.491227314815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46003.491227314815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46003.491227314815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46003.491227314815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46003.491227314815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46003.491227314815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46003.491227314815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46003.491227314815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46003.491227314815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46003.491227314815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46003.491227314815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46003.491227314815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46003.491227314815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46003.491227314815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46003.491227314815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46003.491227314815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46003.491227314815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46003.491227314815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46003.491227314815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46003.491227314815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46003.491227314815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46003.491227314815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46003.491227314815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46003.491227314815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46003.491227314815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46003.491227314815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46003.491227314815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46003.491227314815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46003.491227314815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46003.491227314815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46003.491227314815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46003.491227314815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46003.491227314815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46003.491227314815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46003.491227314815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46003.491227314815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46003.491227314815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46003.491227314815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46003.491227314815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46003.491227314815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46003.491227314815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46003.491227314815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46003.491227314815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46003.491227314815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46003.491227314815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46003.491227314815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46003.491227314815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46003.491227314815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46003.491227314815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46003.491227314815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46003.491227314815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46003.491227314815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46003.491227314815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46003.491227314815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46003.491227314815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46003.491227314815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46003.491227314815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46003.491227314815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46003.491227314815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46003.491227314815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46003.491227314815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46003.491227314815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46003.491227314815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46003.491227314815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46003.491227314815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46003.491227314815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46003.491227314815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46003.491227314815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46003.491227314815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46003.491227314815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46003.491227314815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46003.491227314815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46003.491227314815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46003.491227314815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46003.491227314815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46003.491227314815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46003.491227314815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46003.491227314815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46003.491227314815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46003.491227314815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46003.491227314815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46003.491227314815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46003.491227314815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46003.491227314815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46003.491227314815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46003.491227314815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46003.491227314815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46003.491227314815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46003.491227314815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46003.491227314815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46003.491227314815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46003.491227314815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46003.491227314815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46003.491227314815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46003.491227314815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46003.491227314815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46003.491227314815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46003.491227314815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46003.491227314815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46003.491227314815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46003.491227314815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46003.491227314815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46003.491227314815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46003.491227314815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46003.491227314815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46003.491227314815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46003.491227314815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46003.491227314815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46003.491227314815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46003.491227314815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46003.491227314815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46003.491227314815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46003.491227314815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46003.491227314815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46003.491227314815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46003.491227314815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46003.491227314815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46003.491227314815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46003.491227314815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46003.491227314815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46003.491227314815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46003.491227314815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46003.491227314815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46003.491227314815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46003.491227314815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46003.491227314815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46003.491227314815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46003.491227314815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46003.491227314815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46003.491227314815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46003.491227314815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46003.491227314815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46003.491227314815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46003.491227314815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46003.491227314815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46003.491227314815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46003.491227314815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46003.491227314815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46003.491227314815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46003.491227314815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46003.491227314815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46003.491227314815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46003.491227314815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46003.491227314815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46003.491227314815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46003.491227314815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46003.491227314815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46003.491227314815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46003.491227314815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46003.491227314815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46003.491227314815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46003.491227314815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46003.491227314815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46003.491227314815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46003.491227314815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46003.491227314815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46003.491227314815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46003.491227314815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46003.491227314815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46003.491227314815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46003.491227314815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46003.491227314815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46003.491227314815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46003.491227314815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46003.491227314815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46003.491227314815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46003.491227314815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46003.491227314815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46003.491227314815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46003.491227314815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46003.491227314815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46003.491227314815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46003.491227314815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46003.491227314815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46003.491227314815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46003.491227314815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46003.491227314815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46003.491227314815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46003.491227314815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46003.491227314815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46003.491227314815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46003.491227314815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46003.491227314815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46003.491227314815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46003.491227314815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46003.491227314815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46003.491227314815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46003.491227314815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46003.491227314815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46003.491227314815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46003.491227314815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46003.491227314815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46003.491227314815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46003.491227314815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46003.491227314815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46003.491227314815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46003.491227314815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46003.491227314815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46003.491227314815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46003.491227314815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46003.491227314815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46003.491227314815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46003.491227314815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46003.491227314815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46003.491227314815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46003.491227314815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46003.491227314815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46003.491227314815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46003.491227314815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46003.491227314815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46003.491227314815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46003.491227314815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46003.491227314815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46003.491227314815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46003.491227314815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46003.491227314815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46003.491227314815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46003.491227314815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46003.491227314815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46003.491227314815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46003.491227314815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46003.491227314815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46003.491227314815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46003.491227314815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46003.491227314815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46003.491227314815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46003.491227314815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46003.491227314815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46003.491227314815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46003.491227314815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46003.491227314815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46003.491227314815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46003.491227314815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46003.491227314815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46003.491227314815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46003.491227314815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46003.491227314815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46003.491227314815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46003.491227314815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46003.491227314815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46003.491227314815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46003.491227314815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46003.491227314815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46003.491227314815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46003.491227314815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46003.491227314815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46003.491227314815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46003.491227314815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46003.491227314815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46003.491227314815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46003.491227314815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46003.491227314815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46003.491227314815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46003.491227314815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46003.491227314815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46003.491227314815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46003.491227314815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46003.491227314815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46003.491227314815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46003.491227314815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46003.491227314815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46003.491227314815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46003.491227314815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46003.491227314815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46003.491227314815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46003.491227314815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46003.491227314815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46003.491227314815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46003.491227314815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46003.491227314815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46003.491227314815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46003.491227314815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46003.491227314815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46003.491227314815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46003.491227314815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46003.491227314815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46003.491227314815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46003.491227314815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46003.491227314815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46003.491227314815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46003.491227314815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46003.491227314815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46003.491227314815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46003.491227314815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46003.491227314815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46003.491227314815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46003.491227314815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46003.491227314815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46003.491227314815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46003.491227314815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46003.491227314815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46003.491227314815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46003.491227314815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46003.491227314815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46003.491227314815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46003.491227314815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46003.491227314815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46003.491227314815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46003.491227314815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46003.491227314815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46003.491227314815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46003.491227314815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46003.491227314815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46003.491227314815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46003.491227314815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46003.491227314815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46003.491227314815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46003.491227314815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46003.491227314815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46003.491227314815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46003.491227314815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46003.491227314815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46003.491227314815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46003.491227314815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46003.491227314815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46003.491227314815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46003.491227314815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46003.491227314815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46003.491227314815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46003.491227314815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46003.491227314815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46003.491227314815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46003.491227314815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46003.491227314815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46003.491227314815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46003.491227314815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46003.491227314815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46003.491227314815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46003.491227314815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46003.491227314815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46003.491227314815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46003.491227314815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46003.491227314815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46003.491227314815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46003.491227314815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46003.491227314815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46003.491227314815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46003.491227314815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46003.491227314815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46003.491227314815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46003.491227314815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46003.491227314815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46003.491227314815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46003.491227314815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46003.491227314815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46003.491227314815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46003.491227314815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46003.491227314815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46003.491227314815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46003.491227314815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46003.491227314815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46003.491227314815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46003.491227314815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46003.491227314815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46003.491227314815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46003.491227314815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46003.491227314815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46003.491227314815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46003.491227314815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46003.491227314815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46003.491227314815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46003.491227314815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46003.491227314815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46003.491227314815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46003.491227314815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46003.491227314815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46003.491227314815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46003.491227314815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46003.491227314815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46003.491227314815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46003.491227314815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46003.491227314815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46003.491227314815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46003.491227314815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46003.491227314815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46003.491227314815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46003.491227314815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46003.491227314815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46003.491227314815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46003.491227314815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46003.491227314815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46003.491227314815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46003.491227314815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46003.491227314815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46003.491227314815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46003.491227314815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46003.491227314815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46003.491227314815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46003.491227314815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46003.491227314815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46003.491227314815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46003.491227314815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46003.491227314815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46003.491227314815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46003.491227314815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46003.491227314815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46003.491227314815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46003.491227314815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46003.491227314815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46003.491227314815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46003.491227314815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46003.491227314815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46003.491227314815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46003.491227314815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46003.491227314815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46003.491227314815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46003.491227314815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46003.491227314815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46003.491227314815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46003.491227314815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46003.491227314815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46003.491227314815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46003.491227314815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46003.491227314815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46003.491227314815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46003.491227314815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46003.491227314815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46003.491227314815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46003.491227314815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46003.491227314815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46003.491227314815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46003.491227314815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46003.491227314815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46003.491227314815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46003.491227314815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46003.491227314815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46003.491227314815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46003.491227314815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46003.491227314815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46003.491227314815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46003.491227314815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46003.491227314815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46003.491227314815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46003.491227314815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46003.491227314815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46003.491227314815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46003.491227314815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46003.491227314815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46003.491227314815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46003.491227314815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46003.491227314815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46003.491227314815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46003.491227314815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46003.491227314815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46003.491227314815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46003.491227314815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46003.491227314815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46003.491227314815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46003.491227314815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46003.491227314815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46003.491227314815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46003.491227314815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46003.491227314815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46003.491227314815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46003.491227314815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46003.491227314815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46003.491227314815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46003.491227314815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46003.491227314815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46003.491227314815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46003.491227314815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46003.491227314815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46003.491227314815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46003.491227314815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46003.491227314815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46003.491227314815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46003.491227314815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46003.491227314815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46003.491227314815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46003.491227314815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46003.491227314815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46003.491227314815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46003.491227314815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46003.491227314815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46003.491227314815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46003.491227314815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46003.491227314815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46003.491227314815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46003.491227314815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46003.491227314815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46003.491227314815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46003.491227314815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46003.491227314815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46003.491227314815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46003.491227314815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46003.491227314815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46003.491227314815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46003.491227314815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46003.491227314815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46003.491227314815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46003.491227314815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46003.491227314815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46003.491227314815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46003.491227314815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46003.491227314815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46003.491227314815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46003.491227314815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46003.491227314815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46003.491227314815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46003.491227314815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46003.491227314815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46003.491227314815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46003.491227314815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46003.491227314815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46003.491227314815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46003.491227314815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46003.491227314815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46003.491227314815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46003.491227314815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46003.491227314815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46003.491227314815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46003.491227314815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46003.491227314815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46003.491227314815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46003.491227314815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46003.491227314815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46003.491227314815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46003.491227314815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46003.491227314815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46003.491227314815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46003.491227314815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46003.491227314815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46003.491227314815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46003.491227314815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46003.491227314815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46003.491227314815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46003.491227314815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46003.491227314815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46003.491227314815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46003.491227314815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46003.491227314815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46003.491227314815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46003.491227314815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46003.491227314815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46003.491227314815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46003.491227314815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46003.491227314815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46003.491227314815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46003.491227314815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46003.491227314815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46003.491227314815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46003.491227314815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46003.491227314815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46003.491227314815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46003.491227314815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46003.491227314815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46003.491227314815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46003.491227314815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46003.491227314815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46003.491227314815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46003.491227314815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46003.491227314815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46003.491227314815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46003.491227314815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46003.491227314815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46003.491227314815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46003.491227314815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46003.491227314815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46003.491227314815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46003.491227314815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46003.491227314815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46003.491227314815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46003.491227314815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46003.491227314815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46003.491227314815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46003.491227314815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46003.491227314815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46003.491227314815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46003.491227314815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46003.491227314815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46003.491227314815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46003.491227314815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46003.491227314815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46003.491227314815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46003.491227314815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46003.491227314815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46003.491227314815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46003.491227314815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46003.491227314815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46003.491227314815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46003.491227314815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46003.491227314815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46003.491227314815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46003.491227314815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46003.491227314815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46003.491227314815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46003.491227314815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46003.491227314815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46003.491227314815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46003.491227314815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46003.491227314815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46003.491227314815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46003.491227314815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46003.491227314815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46003.491227314815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46003.491227314815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46003.491227314815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46003.491227314815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46003.491227314815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46003.491227314815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46003.491227314815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300.01050972221856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4.6970837962944643</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35887</v>
      </c>
      <c r="E4" s="90" t="s">
        <v>39106</v>
      </c>
      <c r="F4" s="91">
        <v>46000.733900462961</v>
      </c>
      <c r="G4" s="92">
        <f t="shared" ref="G4:G6" ca="1" si="1">IFERROR(NOW()-F4,"")</f>
        <v>2.757326851853577</v>
      </c>
      <c r="H4" s="91">
        <v>46003.462881944448</v>
      </c>
      <c r="I4" s="106" t="str">
        <f>IFERROR(VLOOKUP(D4,DB!A:F,6,0),"")</f>
        <v>Generator-SG</v>
      </c>
      <c r="J4" s="106" t="str">
        <f>IFERROR(VLOOKUP(D4,DB!A:G,7,0),"")</f>
        <v>No BB Shifted</v>
      </c>
      <c r="K4" s="93" t="s">
        <v>39128</v>
      </c>
      <c r="L4" s="87" t="str">
        <f>IFERROR(VLOOKUP(D4,DB!A:I,9,0),"")</f>
        <v>Latis</v>
      </c>
    </row>
    <row r="5" spans="1:16" ht="15" customHeight="1">
      <c r="A5" s="106"/>
      <c r="B5" s="106" t="str">
        <f>IFERROR(VLOOKUP(D5,DB!A:K,11,0),"")</f>
        <v/>
      </c>
      <c r="C5" s="89"/>
      <c r="D5" s="87"/>
      <c r="E5" s="90"/>
      <c r="F5" s="91"/>
      <c r="G5" s="92">
        <f t="shared" ca="1" si="1"/>
        <v>46003.491227314815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46003.491227314815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46003.491226620368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46003.491226620368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46003.491226620368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46003.491226620368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46003.491226620368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46003.491226620368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46003.491226620368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46003.491226620368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46003.491226620368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46003.491226620368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46003.491226620368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46003.491226620368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46003.491226620368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46003.491226620368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46003.491226620368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46003.491226620368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46003.491226620368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46003.491226620368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46003.491226620368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46003.491226620368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46003.491226620368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46003.491226620368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46003.491226620368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46003.491226620368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46003.491226620368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46003.491226620368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46003.491226620368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46003.491226620368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46003.491226620368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46003.491226620368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46003.491226620368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46003.491226620368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46003.491226620368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46003.491226620368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46003.491226620368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46003.491226620368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46003.491226620368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46003.491226620368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46003.491226620368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46003.491226620368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46003.491226620368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46003.491226620368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46003.491226620368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46003.491226620368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46003.491226620368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46003.491226620368</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J11" sqref="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111.65916712962644</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77.302349999998114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54.830116203702346</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22.117928703701182</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6.3837388888860005</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1.3717134259277373</v>
      </c>
      <c r="H7" s="38">
        <v>46002.086875000001</v>
      </c>
      <c r="I7" s="37" t="str">
        <f>IFERROR(VLOOKUP(D7,[1]DB!A:F,6,0),"")</f>
        <v>SCECO</v>
      </c>
      <c r="J7" s="37" t="str">
        <f>IFERROR(VLOOKUP(D7,[1]DB!A:G,7,0),"")</f>
        <v>Good</v>
      </c>
      <c r="K7" s="37" t="s">
        <v>39141</v>
      </c>
      <c r="L7" s="37" t="str">
        <f>IFERROR(VLOOKUP(D7,[1]DB!A:I,9,0),"")</f>
        <v>Latis</v>
      </c>
      <c r="M7" s="37"/>
    </row>
    <row r="8" spans="1:13">
      <c r="A8" s="151"/>
      <c r="B8" s="37" t="str">
        <f>IFERROR(VLOOKUP(D8,[1]DB!A:K,11,0),"")</f>
        <v/>
      </c>
      <c r="C8" s="151"/>
      <c r="D8" s="151"/>
      <c r="E8" s="151"/>
      <c r="F8" s="152"/>
      <c r="G8" s="153">
        <f t="shared" ref="G8:G60" ca="1" si="3">IFERROR(NOW()-F8,"")</f>
        <v>46003.491226620368</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46003.491226620368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46003.491226620368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46003.491226620368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46003.491226620368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46003.491226620368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46003.491226620368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46003.491226620368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46003.491226620368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46003.491226620368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46003.491226620368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46003.491226620368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46003.491226620368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46003.491226620368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46003.491226620368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46003.491226620368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46003.491226620368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46003.491226620368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46003.491226620368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46003.491226620368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46003.491226620368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46003.491226620368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46003.491226620368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46003.491226620368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46003.491226620368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46003.491226620368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46003.491226620368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46003.491226620368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46003.491226620368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46003.491226620368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46003.491226620368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46003.491226620368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46003.491226620368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46003.491226620368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46003.491226620368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46003.491226620368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46003.491226620368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46003.491226620368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46003.491226620368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46003.491226620368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46003.491226620368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46003.491226620368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46003.491226620368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46003.491226620368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46003.491226620368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46003.491226620368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46003.491226620368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46003.491226620368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46003.491226620368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46003.491226620368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46003.491226620368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46003.491226620368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46003.491226620368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46003.491226620368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46003.491226620368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46003.491226620368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46003.491226620368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46003.491226620368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46003.491226620368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46003.491226620368</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2.1562962960160803E-2</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46003.491227314815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46003.491227314815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46003.491227314815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46003.491227314815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46003.491227314815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46003.491227314815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46003.491227314815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46003.491227314815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46003.491227314815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46003.491227314815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46003.491227314815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46003.491227314815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46003.491227314815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46003.491227314815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46003.491227314815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46003.491227314815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46003.491227314815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46003.491227314815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46003.491227314815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46003.491227314815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46003.491227314815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46003.491227314815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46003.491227314815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46003.491227314815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46003.491227314815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46003.491227314815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46003.491227314815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46003.491227314815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46003.491227314815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46003.491227314815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46003.491227314815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46003.491227314815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46003.491227314815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46003.491227314815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46003.491227314815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46003.491227314815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46003.491227314815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46003.491227314815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46003.491227314815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46003.491227314815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46003.491227314815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46003.491227314815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46003.491227314815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46003.491227314815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46003.491227314815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46003.491227314815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46003.491227314815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46003.491227314815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46003.491227314815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46003.491227314815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46003.491227314815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46003.491227314815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46003.491227314815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46003.491227314815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46003.491227314815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46003.491227314815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46003.491227314815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46003.491227314815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46003.491227314815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46003.491227314815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46003.491227314815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46003.491227314815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46003.491227314815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46003.491227314815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46003.491227314815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46003.491227314815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46003.491227314815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46003.491227314815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46003.491227314815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46003.491227314815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46003.491227314815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46003.491227314815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46003.491227314815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46003.491227314815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46003.491227314815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46003.491227314815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46003.491227314815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46003.491227314815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46003.491227314815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46003.491227314815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46003.491227314815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46003.491227314815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46003.491227314815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46003.491227314815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46003.491227314815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46003.491227314815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46003.491227314815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46003.491227314815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46003.491227314815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46003.491227314815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46003.491227314815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46003.491227314815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46003.491227314815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46003.491227314815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46003.491227314815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46003.491227314815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46003.491227314815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46003.491227314815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46003.491227314815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46003.491227314815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46003.491227314815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46003.491227314815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46003.491227314815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46003.491227314815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46003.491227314815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46003.491227314815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46003.491227314815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46003.491227314815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46003.491227314815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46003.491227314815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46003.491227314815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46003.491227314815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46003.491227314815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46003.491227314815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46003.491227314815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46003.491227314815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46003.491227314815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46003.491227314815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46003.491227314815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46003.491227314815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46003.491227314815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46003.491227314815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46003.491227314815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46003.491227314815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46003.491227314815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46003.491227314815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46003.491227314815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46003.491227314815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46003.491227314815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46003.491227314815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46003.491227314815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46003.491227314815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46003.491227314815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46003.491227314815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46003.491227314815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46003.491227314815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46003.491227314815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46003.491227314815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46003.491227314815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46003.491227314815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46003.491227314815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46003.491227314815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46003.491227314815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46003.491227314815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46003.491227314815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46003.491227314815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46003.491227314815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46003.491227314815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46003.491227314815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46003.491227314815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46003.491227314815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46003.491227314815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46003.491227314815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46003.491227314815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46003.491227314815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46003.491227314815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46003.491227314815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46003.491227314815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46003.491227314815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46003.491227314815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46003.491227314815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46003.491227314815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46003.491227314815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46003.491227314815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46003.491227314815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46003.491227314815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46003.491227314815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46003.491227314815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46003.491227314815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46003.491227314815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46003.491227314815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46003.491227314815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46003.491227314815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46003.491227314815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46003.491227314815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46003.491227314815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46003.491227314815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46003.491227314815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46003.491227314815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46003.491227314815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46003.491227314815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46003.491227314815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46003.491227314815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46003.491227314815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46003.491227314815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46003.491227314815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46003.491227314815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46003.491227314815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46003.491227314815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46003.491227314815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46003.491227314815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46003.491227314815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46003.491227314815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46003.491227314815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46003.491227314815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46003.491227314815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46003.491227314815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46003.491227314815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46003.491227314815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46003.491227314815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46003.491227314815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46003.491227314815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46003.491227314815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46003.491227314815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46003.491227314815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46003.491227314815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46003.491227314815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46003.491227314815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46003.491227314815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46003.491227314815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46003.491227314815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46003.491227314815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46003.491227314815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46003.491227314815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46003.491227314815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46003.491227314815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46003.491227314815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46003.491227314815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46003.491227314815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46003.491227314815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46003.491227314815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46003.491227314815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46003.491227314815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46003.491227314815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46003.491227314815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46003.491227314815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46003.491227314815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46003.491227314815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46003.491227314815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46003.491227314815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46003.491227314815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46003.491227314815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46003.491227314815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46003.491227314815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46003.491227314815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46003.491227314815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46003.491227314815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46003.491227314815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46003.491227314815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46003.491227314815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46003.491227314815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46003.491227314815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46003.491227314815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46003.491227314815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46003.491227314815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46003.491227314815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46003.491227314815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46003.491227314815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46003.491227314815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46003.491227314815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46003.491227314815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46003.491227314815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46003.491227314815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46003.491227314815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46003.491227314815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46003.491227314815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46003.491227314815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46003.491227314815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46003.491227314815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46003.491227314815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46003.491227314815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46003.491227314815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46003.491227314815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46003.491227314815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46003.491227314815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46003.491227314815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46003.491227314815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46003.491227314815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46003.491227314815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46003.491227314815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46003.491227314815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46003.491227314815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46003.491227314815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46003.491227314815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46003.491227314815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46003.491227314815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46003.491227314815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46003.491227314815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46003.491227314815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46003.491227314815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46003.491227314815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46003.491227314815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46003.491227314815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46003.491227314815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46003.491227314815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46003.491227314815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46003.491227314815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46003.491227314815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46003.491227314815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46003.491227314815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46003.491227314815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46003.491227314815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46003.491227314815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46003.491227314815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46003.491227314815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46003.491227314815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46003.491227314815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46003.491227314815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46003.491227314815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46003.491227314815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46003.491227314815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46003.491227314815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46003.491227314815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46003.491227314815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46003.491227314815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46003.491227314815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46003.491227314815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46003.491227314815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46003.491227314815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46003.491227314815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46003.491227314815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46003.491227314815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46003.491227314815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46003.491227314815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46003.491227314815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46003.491227314815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46003.491227314815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46003.491227314815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46003.491227314815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46003.491227314815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46003.491227314815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46003.491227314815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46003.491227314815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46003.491227314815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46003.491227314815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46003.491227314815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46003.491227314815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46003.491227314815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46003.491227314815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46003.491227314815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46003.491227314815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46003.491227314815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46003.491227314815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46003.491227314815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46003.491227314815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46003.491227314815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46003.491227314815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46003.491227314815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46003.491227314815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46003.491227314815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46003.491227314815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46003.491227314815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46003.491227314815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46003.491227314815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