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190" documentId="13_ncr:1_{F6CB121F-512D-4AA6-A0C1-0FB36C537598}" xr6:coauthVersionLast="47" xr6:coauthVersionMax="47" xr10:uidLastSave="{5FB09C5C-5877-421B-9D12-285224A8DC81}"/>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alcChain>
</file>

<file path=xl/sharedStrings.xml><?xml version="1.0" encoding="utf-8"?>
<sst xmlns="http://schemas.openxmlformats.org/spreadsheetml/2006/main" count="179019" uniqueCount="39102">
  <si>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</si>
  <si>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</si>
  <si>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</si>
  <si>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</si>
  <si>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</si>
  <si>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</si>
  <si>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</si>
  <si>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</si>
  <si>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</si>
  <si>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</si>
  <si>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</si>
  <si>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</si>
  <si>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</si>
  <si>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</si>
  <si>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</si>
  <si>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</si>
  <si>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</si>
  <si>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</si>
  <si>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</si>
  <si>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</si>
  <si>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</si>
  <si>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</si>
  <si>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</si>
  <si>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</si>
  <si>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</si>
  <si>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</si>
  <si>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</si>
  <si>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</si>
  <si>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</si>
  <si>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</si>
  <si>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</si>
  <si>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</si>
  <si>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</si>
  <si>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</si>
  <si>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</si>
  <si>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</si>
  <si>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</si>
  <si>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</si>
  <si>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</si>
  <si>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</si>
  <si>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</si>
  <si>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</si>
  <si>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</si>
  <si>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</si>
  <si>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</si>
  <si>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</si>
  <si>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</si>
  <si>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</si>
  <si>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</si>
  <si>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</si>
  <si>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</si>
  <si>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</si>
  <si>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</si>
  <si>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</si>
  <si>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</si>
  <si>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</si>
  <si>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</si>
  <si>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</si>
  <si>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</si>
  <si>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</si>
  <si>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</si>
  <si>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</si>
  <si>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</si>
  <si>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</si>
  <si>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</si>
  <si>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</si>
  <si>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</si>
  <si>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</si>
  <si>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</si>
  <si>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</si>
  <si>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</si>
  <si>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</si>
  <si>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</si>
  <si>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</si>
  <si>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</si>
  <si>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</si>
  <si>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</si>
  <si>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</si>
  <si>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</si>
  <si>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</si>
  <si>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</si>
  <si>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</si>
  <si>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</si>
  <si>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</si>
  <si>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</si>
  <si>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</si>
  <si>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</si>
  <si>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</si>
  <si>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</si>
  <si>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</si>
  <si>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</si>
  <si>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</si>
  <si>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</si>
  <si>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</si>
  <si>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</si>
  <si>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</si>
  <si>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</si>
  <si>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</si>
  <si>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</si>
  <si>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</si>
  <si>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</si>
  <si>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</si>
  <si>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</si>
  <si>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</si>
  <si>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</si>
  <si>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</si>
  <si>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</si>
  <si>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</si>
  <si>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</si>
  <si>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</si>
  <si>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</si>
  <si>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</si>
  <si>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</si>
  <si>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</si>
  <si>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</si>
  <si>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</si>
  <si>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</si>
  <si>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</si>
  <si>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</si>
  <si>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</si>
  <si>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</si>
  <si>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</si>
  <si>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</si>
  <si>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</si>
  <si>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</si>
  <si>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</si>
  <si>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</si>
  <si>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</si>
  <si>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</si>
  <si>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</si>
  <si>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</si>
  <si>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</si>
  <si>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</si>
  <si>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</si>
  <si>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</si>
  <si>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</si>
  <si>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</si>
  <si>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</si>
  <si>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</si>
  <si>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</si>
  <si>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</si>
  <si>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</si>
  <si>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</si>
  <si>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</si>
  <si>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</si>
  <si>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</si>
  <si>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</si>
  <si>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</si>
  <si>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</si>
  <si>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</si>
  <si>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</si>
  <si>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</si>
  <si>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</si>
  <si>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</si>
  <si>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</si>
  <si>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</si>
  <si>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</si>
  <si>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</si>
  <si>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</si>
  <si>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</si>
  <si>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</si>
  <si>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</si>
  <si>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</si>
  <si>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</si>
  <si>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</si>
  <si>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</si>
  <si>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</si>
  <si>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</si>
  <si>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</si>
  <si>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</si>
  <si>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</si>
  <si>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</si>
  <si>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</si>
  <si>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</si>
  <si>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</si>
  <si>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</si>
  <si>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</si>
  <si>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</si>
  <si>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</si>
  <si>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</si>
  <si>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</si>
  <si>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</si>
  <si>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</si>
  <si>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</si>
  <si>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</si>
  <si>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</si>
  <si>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</si>
  <si>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</si>
  <si>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</si>
  <si>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</si>
  <si>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</si>
  <si>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</si>
  <si>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</si>
  <si>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</si>
  <si>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</si>
  <si>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</si>
  <si>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</si>
  <si>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</si>
  <si>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</si>
  <si>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</si>
  <si>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</si>
  <si>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</si>
  <si>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</si>
  <si>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</si>
  <si>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</si>
  <si>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</si>
  <si>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</si>
  <si>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</si>
  <si>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</si>
  <si>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</si>
  <si>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</si>
  <si>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</si>
  <si>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</si>
  <si>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</si>
  <si>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</si>
  <si>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</si>
  <si>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</si>
  <si>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</si>
  <si>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</si>
  <si>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</si>
  <si>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</si>
  <si>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</si>
  <si>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</si>
  <si>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</si>
  <si>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</si>
  <si>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</si>
  <si>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</si>
  <si>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</si>
  <si>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</si>
  <si>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</si>
  <si>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</si>
  <si>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</si>
  <si>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</si>
  <si>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</si>
  <si>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</si>
  <si>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</si>
  <si>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</si>
  <si>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</si>
  <si>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</si>
  <si>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</si>
  <si>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</si>
  <si>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</si>
  <si>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</si>
  <si>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</si>
  <si>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</si>
  <si>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</si>
  <si>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</si>
  <si>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</si>
  <si>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</si>
  <si>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</si>
  <si>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</si>
  <si>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</si>
  <si>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</si>
  <si>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</si>
  <si>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</si>
  <si>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</si>
  <si>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</si>
  <si>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</si>
  <si>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</si>
  <si>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</si>
  <si>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</si>
  <si>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</si>
  <si>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</si>
  <si>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</si>
  <si>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</si>
  <si>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</si>
  <si>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</si>
  <si>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</si>
  <si>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</si>
  <si>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</si>
  <si>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</si>
  <si>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</si>
  <si>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</si>
  <si>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</si>
  <si>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</si>
  <si>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</si>
  <si>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</si>
  <si>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</si>
  <si>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</si>
  <si>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</si>
  <si>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</si>
  <si>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</si>
  <si>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</si>
  <si>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</si>
  <si>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</si>
  <si>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</si>
  <si>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</si>
  <si>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</si>
  <si>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</si>
  <si>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</si>
  <si>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</si>
  <si>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</si>
  <si>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</si>
  <si>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</si>
  <si>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</si>
  <si>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</si>
  <si>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</si>
  <si>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</si>
  <si>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</si>
  <si>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</si>
  <si>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</si>
  <si>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</si>
  <si>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</si>
  <si>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</si>
  <si>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</si>
  <si>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</si>
  <si>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</si>
  <si>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</si>
  <si>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</si>
  <si>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</si>
  <si>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</si>
  <si>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</si>
  <si>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</si>
  <si>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</si>
  <si>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</si>
  <si>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</si>
  <si>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</si>
  <si>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</si>
  <si>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</si>
  <si>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</si>
  <si>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</si>
  <si>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</si>
  <si>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</si>
  <si>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</si>
  <si>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</si>
  <si>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</si>
  <si>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</si>
  <si>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</si>
  <si>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</si>
  <si>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</si>
  <si>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</si>
  <si>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</si>
  <si>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</si>
  <si>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</si>
  <si>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</si>
  <si>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</si>
  <si>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</si>
  <si>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</si>
  <si>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</si>
  <si>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</si>
  <si>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</si>
  <si>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</si>
  <si>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</si>
  <si>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</si>
  <si>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</si>
  <si>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</si>
  <si>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</si>
  <si>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</si>
  <si>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</si>
  <si>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</si>
  <si>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</si>
  <si>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</si>
  <si>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</si>
  <si>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</si>
  <si>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</si>
  <si>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</si>
  <si>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</si>
  <si>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</si>
  <si>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</si>
  <si>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</si>
  <si>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</si>
  <si>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</si>
  <si>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</si>
  <si>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</si>
  <si>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</si>
  <si>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</si>
  <si>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</si>
  <si>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</si>
  <si>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</si>
  <si>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</si>
  <si>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</si>
  <si>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</si>
  <si>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</si>
  <si>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</si>
  <si>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</si>
  <si>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</si>
  <si>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</si>
  <si>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</si>
  <si>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</si>
  <si>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</si>
  <si>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</si>
  <si>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</si>
  <si>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</si>
  <si>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</si>
  <si>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</si>
  <si>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</si>
  <si>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</si>
  <si>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</si>
  <si>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</si>
  <si>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</si>
  <si>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</si>
  <si>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</si>
  <si>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</si>
  <si>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</si>
  <si>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</si>
  <si>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</si>
  <si>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</si>
  <si>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</si>
  <si>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</si>
  <si>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</si>
  <si>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</si>
  <si>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</si>
  <si>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</si>
  <si>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</si>
  <si>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</si>
  <si>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</si>
  <si>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</si>
  <si>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</si>
  <si>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</si>
  <si>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</si>
  <si>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</si>
  <si>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</si>
  <si>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</si>
  <si>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</si>
  <si>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</si>
  <si>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</si>
  <si>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</si>
  <si>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</si>
  <si>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</si>
  <si>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</si>
  <si>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</si>
  <si>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</si>
  <si>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</si>
  <si>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</si>
  <si>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</si>
  <si>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</si>
  <si>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</si>
  <si>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</si>
  <si>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</si>
  <si>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</si>
  <si>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</si>
  <si>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</si>
  <si>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</si>
  <si>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</si>
  <si>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</si>
  <si>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</si>
  <si>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</si>
  <si>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</si>
  <si>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</si>
  <si>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</si>
  <si>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</si>
  <si>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</si>
  <si>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</si>
  <si>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</si>
  <si>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</si>
  <si>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</si>
  <si>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</si>
  <si>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</si>
  <si>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</si>
  <si>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</si>
  <si>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</si>
  <si>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</si>
  <si>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</si>
  <si>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</si>
  <si>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</si>
  <si>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</si>
  <si>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</si>
  <si>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</si>
  <si>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</si>
  <si>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</si>
  <si>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</si>
  <si>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</si>
  <si>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</si>
  <si>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</si>
  <si>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</si>
  <si>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</si>
  <si>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</si>
  <si>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</si>
  <si>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</si>
  <si>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</si>
  <si>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</si>
  <si>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</si>
  <si>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</si>
  <si>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</si>
  <si>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</si>
  <si>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</si>
  <si>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</si>
  <si>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</si>
  <si>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</si>
  <si>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</si>
  <si>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</si>
  <si>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</si>
  <si>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</si>
  <si>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</si>
  <si>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</si>
  <si>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</si>
  <si>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</si>
  <si>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</si>
  <si>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</si>
  <si>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</si>
  <si>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</si>
  <si>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</si>
  <si>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</si>
  <si>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</si>
  <si>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</si>
  <si>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</si>
  <si>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</si>
  <si>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</si>
  <si>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</si>
  <si>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</si>
  <si>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</si>
  <si>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</si>
  <si>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</si>
  <si>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</si>
  <si>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</si>
  <si>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</si>
  <si>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</si>
  <si>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</si>
  <si>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</si>
  <si>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</si>
  <si>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</si>
  <si>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</si>
  <si>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</si>
  <si>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</si>
  <si>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</si>
  <si>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</si>
  <si>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</si>
  <si>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</si>
  <si>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</si>
  <si>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</si>
  <si>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</si>
  <si>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</si>
  <si>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</si>
  <si>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</si>
  <si>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</si>
  <si>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</si>
  <si>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</si>
  <si>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</si>
  <si>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</si>
  <si>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</si>
  <si>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</si>
  <si>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</si>
  <si>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</si>
  <si>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</si>
  <si>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</si>
  <si>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</si>
  <si>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</si>
  <si>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</si>
  <si>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</si>
  <si>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</si>
  <si>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</si>
  <si>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</si>
  <si>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</si>
  <si>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</si>
  <si>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</si>
  <si>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</si>
  <si>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</si>
  <si>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</si>
  <si>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</si>
  <si>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</si>
  <si>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</si>
  <si>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</si>
  <si>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</si>
  <si>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</si>
  <si>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</si>
  <si>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</si>
  <si>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</si>
  <si>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</si>
  <si>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</si>
  <si>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</si>
  <si>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</si>
  <si>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</si>
  <si>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</si>
  <si>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</si>
  <si>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</si>
  <si>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</si>
  <si>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</si>
  <si>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</si>
  <si>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</si>
  <si>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</si>
  <si>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</si>
  <si>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</si>
  <si>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</si>
  <si>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</si>
  <si>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</si>
  <si>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</si>
  <si>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</si>
  <si>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</si>
  <si>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</si>
  <si>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</si>
  <si>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</si>
  <si>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</si>
  <si>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</si>
  <si>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</si>
  <si>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</si>
  <si>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</si>
  <si>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</si>
  <si>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</si>
  <si>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</si>
  <si>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</si>
  <si>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</si>
  <si>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</si>
  <si>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</si>
  <si>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</si>
  <si>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</si>
  <si>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</si>
  <si>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</si>
  <si>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</si>
  <si>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</si>
  <si>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</si>
  <si>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</si>
  <si>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</si>
  <si>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</si>
  <si>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</si>
  <si>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</si>
  <si>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</si>
  <si>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</si>
  <si>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</si>
  <si>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</si>
  <si>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</si>
  <si>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</si>
  <si>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</si>
  <si>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</si>
  <si>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</si>
  <si>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</si>
  <si>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</si>
  <si>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</si>
  <si>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</si>
  <si>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</si>
  <si>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</si>
  <si>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</si>
  <si>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</si>
  <si>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</si>
  <si>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</si>
  <si>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</si>
  <si>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</si>
  <si>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</si>
  <si>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</si>
  <si>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</si>
  <si>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</si>
  <si>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</si>
  <si>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</si>
  <si>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</si>
  <si>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</si>
  <si>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</si>
  <si>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</si>
  <si>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</si>
  <si>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</si>
  <si>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</si>
  <si>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</si>
  <si>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</si>
  <si>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</si>
  <si>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</si>
  <si>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</si>
  <si>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</si>
  <si>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</si>
  <si>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</si>
  <si>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</si>
  <si>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</si>
  <si>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</si>
  <si>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</si>
  <si>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</si>
  <si>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</si>
  <si>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</si>
  <si>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</si>
  <si>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</si>
  <si>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</si>
  <si>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</si>
  <si>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</si>
  <si>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</si>
  <si>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</si>
  <si>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</si>
  <si>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</si>
  <si>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</si>
  <si>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</si>
  <si>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</si>
  <si>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</si>
  <si>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</si>
  <si>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</si>
  <si>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</si>
  <si>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</si>
  <si>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</si>
  <si>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</si>
  <si>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</si>
  <si>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</si>
  <si>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</si>
  <si>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</si>
  <si>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</si>
  <si>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</si>
  <si>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</si>
  <si>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</si>
  <si>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</si>
  <si>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</si>
  <si>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</si>
  <si>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</si>
  <si>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</si>
  <si>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</si>
  <si>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</si>
  <si>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</si>
  <si>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</si>
  <si>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</si>
  <si>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</si>
  <si>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</si>
  <si>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</si>
  <si>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</si>
  <si>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</si>
  <si>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</si>
  <si>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</si>
  <si>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</si>
  <si>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</si>
  <si>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</si>
  <si>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</si>
  <si>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</si>
  <si>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</si>
  <si>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</si>
  <si>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</si>
  <si>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</si>
  <si>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</si>
  <si>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</si>
  <si>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</si>
  <si>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</si>
  <si>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</si>
  <si>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</si>
  <si>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</si>
  <si>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</si>
  <si>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</si>
  <si>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</si>
  <si>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</si>
  <si>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</si>
  <si>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</si>
  <si>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</si>
  <si>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</si>
  <si>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</si>
  <si>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</si>
  <si>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</si>
  <si>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</si>
  <si>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</si>
  <si>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</si>
  <si>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</si>
  <si>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</si>
  <si>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</si>
  <si>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</si>
  <si>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</si>
  <si>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</si>
  <si>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</si>
  <si>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</si>
  <si>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</si>
  <si>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</si>
  <si>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</si>
  <si>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</si>
  <si>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</si>
  <si>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</si>
  <si>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</si>
  <si>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</si>
  <si>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</si>
  <si>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</si>
  <si>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</si>
  <si>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</si>
  <si>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</si>
  <si>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</si>
  <si>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</si>
  <si>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</si>
  <si>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</si>
  <si>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</si>
  <si>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</si>
  <si>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</si>
  <si>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</si>
  <si>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</si>
  <si>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</si>
  <si>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</si>
  <si>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</si>
  <si>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</si>
  <si>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</si>
  <si>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</si>
  <si>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</si>
  <si>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</si>
  <si>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</si>
  <si>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</si>
  <si>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</si>
  <si>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</si>
  <si>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</si>
  <si>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</si>
  <si>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</si>
  <si>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</si>
  <si>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</si>
  <si>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</si>
  <si>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</si>
  <si>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</si>
  <si>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</si>
  <si>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</si>
  <si>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</si>
  <si>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</si>
  <si>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</si>
  <si>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</si>
  <si>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</si>
  <si>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</si>
  <si>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</si>
  <si>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</si>
  <si>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</si>
  <si>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</si>
  <si>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</si>
  <si>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</si>
  <si>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</si>
  <si>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</si>
  <si>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</si>
  <si>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</si>
  <si>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</si>
  <si>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</si>
  <si>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</si>
  <si>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</si>
  <si>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</si>
  <si>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</si>
  <si>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</si>
  <si>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</si>
  <si>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</si>
  <si>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</si>
  <si>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</si>
  <si>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</si>
  <si>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</si>
  <si>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</si>
  <si>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</si>
  <si>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</si>
  <si>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</si>
  <si>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</si>
  <si>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</si>
  <si>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</si>
  <si>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</si>
  <si>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</si>
  <si>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</si>
  <si>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</si>
  <si>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</si>
  <si>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</si>
  <si>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</si>
  <si>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</si>
  <si>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</si>
  <si>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</si>
  <si>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</si>
  <si>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</si>
  <si>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</si>
  <si>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</si>
  <si>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</si>
  <si>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</si>
  <si>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</si>
  <si>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</si>
  <si>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</si>
  <si>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</si>
  <si>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</si>
  <si>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</si>
  <si>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</si>
  <si>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</si>
  <si>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</si>
  <si>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</si>
  <si>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</si>
  <si>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</si>
  <si>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</si>
  <si>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</si>
  <si>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</si>
  <si>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</si>
  <si>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</si>
  <si>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</si>
  <si>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</si>
  <si>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</si>
  <si>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</si>
  <si>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</si>
  <si>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</si>
  <si>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</si>
  <si>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</si>
  <si>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</si>
  <si>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</si>
  <si>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</si>
  <si>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</si>
  <si>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</si>
  <si>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</si>
  <si>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</si>
  <si>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</si>
  <si>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</si>
  <si>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</si>
  <si>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</si>
  <si>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</si>
  <si>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</si>
  <si>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</si>
  <si>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</si>
  <si>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</si>
  <si>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</si>
  <si>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</si>
  <si>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</si>
  <si>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</si>
  <si>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</si>
  <si>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</si>
  <si>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</si>
  <si>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</si>
  <si>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</si>
  <si>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</si>
  <si>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</si>
  <si>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</si>
  <si>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</si>
  <si>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</si>
  <si>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</si>
  <si>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</si>
  <si>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</si>
  <si>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</si>
  <si>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</si>
  <si>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</si>
  <si>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</si>
  <si>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</si>
  <si>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</si>
  <si>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</si>
  <si>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</si>
  <si>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</si>
  <si>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</si>
  <si>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</si>
  <si>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</si>
  <si>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</si>
  <si>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</si>
  <si>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</si>
  <si>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</si>
  <si>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</si>
  <si>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</si>
  <si>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</si>
  <si>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</si>
  <si>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</si>
  <si>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</si>
  <si>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</si>
  <si>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</si>
  <si>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</si>
  <si>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</si>
  <si>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</si>
  <si>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</si>
  <si>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</si>
  <si>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</si>
  <si>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</si>
  <si>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</si>
  <si>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</si>
  <si>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</si>
  <si>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</si>
  <si>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</si>
  <si>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</si>
  <si>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</si>
  <si>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</si>
  <si>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</si>
  <si>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</si>
  <si>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</si>
  <si>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</si>
  <si>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</si>
  <si>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</si>
  <si>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</si>
  <si>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</si>
  <si>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</si>
  <si>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</si>
  <si>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</si>
  <si>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</si>
  <si>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</si>
  <si>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</si>
  <si>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</si>
  <si>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</si>
  <si>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</si>
  <si>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</si>
  <si>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</si>
  <si>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</si>
  <si>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</si>
  <si>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</si>
  <si>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</si>
  <si>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</si>
  <si>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</si>
  <si>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</si>
  <si>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</si>
  <si>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</si>
  <si>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</si>
  <si>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</si>
  <si>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</si>
  <si>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</si>
  <si>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</si>
  <si>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</si>
  <si>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</si>
  <si>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</si>
  <si>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</si>
  <si>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</si>
  <si>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</si>
  <si>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</si>
  <si>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</si>
  <si>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</si>
  <si>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</si>
  <si>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</si>
  <si>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</si>
  <si>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</si>
  <si>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</si>
  <si>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</si>
  <si>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</si>
  <si>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</si>
  <si>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</si>
  <si>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</si>
  <si>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</si>
  <si>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</si>
  <si>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</si>
  <si>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</si>
  <si>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</si>
  <si>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</si>
  <si>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</si>
  <si>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</si>
  <si>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</si>
  <si>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</si>
  <si>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</si>
  <si>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</si>
  <si>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</si>
  <si>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</si>
  <si>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</si>
  <si>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</si>
  <si>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</si>
  <si>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</si>
  <si>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</si>
  <si>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</si>
  <si>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</si>
  <si>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</si>
  <si>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</si>
  <si>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</si>
  <si>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</si>
  <si>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</si>
  <si>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</si>
  <si>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</si>
  <si>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</si>
  <si>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</si>
  <si>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</si>
  <si>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</si>
  <si>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</si>
  <si>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</si>
  <si>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</si>
  <si>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</si>
  <si>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</si>
  <si>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</si>
  <si>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</si>
  <si>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</si>
  <si>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</si>
  <si>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</si>
  <si>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</si>
  <si>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</si>
  <si>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</si>
  <si>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</si>
  <si>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</si>
  <si>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</si>
  <si>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</si>
  <si>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</si>
  <si>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</si>
  <si>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</si>
  <si>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</si>
  <si>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</si>
  <si>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</si>
  <si>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</si>
  <si>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</si>
  <si>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</si>
  <si>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</si>
  <si>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</si>
  <si>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</si>
  <si>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</si>
  <si>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</si>
  <si>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</si>
  <si>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</si>
  <si>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</si>
  <si>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</si>
  <si>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</si>
  <si>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</si>
  <si>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</si>
  <si>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</si>
  <si>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</si>
  <si>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</si>
  <si>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</si>
  <si>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</si>
  <si>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</si>
  <si>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</si>
  <si>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</si>
  <si>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</si>
  <si>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</si>
  <si>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</si>
  <si>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</si>
  <si>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</si>
  <si>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</si>
  <si>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</si>
  <si>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</si>
  <si>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</si>
  <si>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</si>
  <si>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</si>
  <si>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</si>
  <si>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</si>
  <si>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</si>
  <si>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</si>
  <si>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</si>
  <si>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</si>
  <si>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</si>
  <si>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</si>
  <si>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</si>
  <si>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</si>
  <si>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</si>
  <si>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</si>
  <si>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</si>
  <si>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</si>
  <si>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</si>
  <si>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</si>
  <si>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</si>
  <si>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</si>
  <si>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</si>
  <si>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</si>
  <si>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</si>
  <si>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</si>
  <si>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</si>
  <si>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</si>
  <si>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</si>
  <si>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</si>
  <si>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</si>
  <si>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</si>
  <si>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</si>
  <si>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</si>
  <si>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</si>
  <si>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</si>
  <si>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</si>
  <si>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</si>
  <si>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</si>
  <si>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</si>
  <si>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</si>
  <si>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</si>
  <si>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</si>
  <si>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</si>
  <si>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</si>
  <si>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</si>
  <si>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</si>
  <si>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</si>
  <si>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</si>
  <si>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</si>
  <si>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</si>
  <si>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</si>
  <si>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</si>
  <si>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</si>
  <si>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</si>
  <si>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</si>
  <si>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</si>
  <si>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</si>
  <si>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</si>
  <si>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</si>
  <si>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</si>
  <si>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</si>
  <si>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</si>
  <si>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</si>
  <si>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</si>
  <si>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</si>
  <si>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</si>
  <si>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</si>
  <si>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</si>
  <si>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</si>
  <si>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</si>
  <si>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</si>
  <si>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</si>
  <si>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</si>
  <si>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</si>
  <si>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</si>
  <si>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</si>
  <si>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</si>
  <si>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</si>
  <si>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</si>
  <si>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</si>
  <si>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</si>
  <si>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</si>
  <si>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</si>
  <si>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</si>
  <si>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</si>
  <si>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</si>
  <si>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</si>
  <si>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</si>
  <si>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</si>
  <si>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</si>
  <si>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</si>
  <si>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</si>
  <si>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</si>
  <si>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</si>
  <si>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</si>
  <si>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</si>
  <si>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</si>
  <si>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</si>
  <si>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</si>
  <si>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</si>
  <si>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</si>
  <si>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</si>
  <si>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</si>
  <si>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</si>
  <si>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</si>
  <si>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</si>
  <si>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</si>
  <si>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</si>
  <si>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</si>
  <si>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</si>
  <si>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</si>
  <si>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</si>
  <si>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</si>
  <si>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</si>
  <si>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</si>
  <si>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</si>
  <si>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</si>
  <si>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</si>
  <si>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</si>
  <si>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</si>
  <si>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</si>
  <si>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</si>
  <si>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</si>
  <si>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</si>
  <si>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</si>
  <si>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</si>
  <si>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</si>
  <si>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</si>
  <si>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</si>
  <si>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</si>
  <si>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</si>
  <si>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</si>
  <si>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</si>
  <si>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</si>
  <si>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</si>
  <si>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</si>
  <si>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</si>
  <si>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</si>
  <si>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</si>
  <si>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</si>
  <si>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</si>
  <si>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</si>
  <si>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</si>
  <si>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</si>
  <si>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</si>
  <si>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</si>
  <si>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</si>
  <si>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</si>
  <si>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</si>
  <si>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</si>
  <si>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</si>
  <si>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</si>
  <si>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</si>
  <si>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</si>
  <si>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</si>
  <si>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</si>
  <si>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</si>
  <si>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</si>
  <si>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</si>
  <si>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</si>
  <si>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</si>
  <si>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</si>
  <si>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</si>
  <si>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</si>
  <si>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</si>
  <si>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</si>
  <si>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</si>
  <si>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</si>
  <si>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</si>
  <si>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</si>
  <si>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</si>
  <si>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</si>
  <si>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</si>
  <si>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</si>
  <si>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</si>
  <si>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</si>
  <si>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</si>
  <si>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</si>
  <si>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</si>
  <si>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</si>
  <si>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</si>
  <si>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</si>
  <si>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</si>
  <si>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</si>
  <si>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</si>
  <si>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</si>
  <si>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</si>
  <si>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</si>
  <si>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</si>
  <si>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</si>
  <si>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</si>
  <si>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</si>
  <si>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</si>
  <si>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</si>
  <si>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</si>
  <si>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</si>
  <si>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</si>
  <si>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</si>
  <si>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</si>
  <si>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</si>
  <si>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</si>
  <si>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</si>
  <si>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</si>
  <si>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</si>
  <si>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</si>
  <si>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</si>
  <si>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</si>
  <si>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</si>
  <si>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</si>
  <si>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</si>
  <si>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</si>
  <si>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</si>
  <si>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</si>
  <si>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</si>
  <si>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</si>
  <si>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</si>
  <si>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</si>
  <si>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</si>
  <si>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</si>
  <si>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</si>
  <si>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</si>
  <si>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</si>
  <si>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</si>
  <si>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</si>
  <si>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</si>
  <si>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</si>
  <si>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</si>
  <si>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</si>
  <si>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</si>
  <si>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</si>
  <si>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</si>
  <si>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</si>
  <si>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</si>
  <si>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</si>
  <si>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</si>
  <si>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</si>
  <si>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</si>
  <si>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</si>
  <si>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</si>
  <si>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</si>
  <si>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</si>
  <si>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</si>
  <si>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</si>
  <si>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</si>
  <si>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</si>
  <si>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</si>
  <si>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</si>
  <si>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</si>
  <si>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</si>
  <si>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</si>
  <si>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</si>
  <si>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</si>
  <si>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</si>
  <si>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</si>
  <si>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</si>
  <si>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</si>
  <si>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</si>
  <si>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</si>
  <si>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</si>
  <si>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</si>
  <si>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</si>
  <si>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</si>
  <si>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</si>
  <si>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</si>
  <si>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</si>
  <si>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</si>
  <si>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</si>
  <si>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</si>
  <si>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</si>
  <si>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</si>
  <si>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</si>
  <si>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</si>
  <si>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</si>
  <si>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</si>
  <si>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</si>
  <si>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</si>
  <si>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</si>
  <si>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</si>
  <si>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</si>
  <si>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</si>
  <si>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</si>
  <si>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</si>
  <si>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</si>
  <si>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</si>
  <si>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</si>
  <si>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</si>
  <si>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</si>
  <si>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</si>
  <si>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</si>
  <si>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</si>
  <si>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</si>
  <si>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</si>
  <si>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</si>
  <si>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</si>
  <si>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</si>
  <si>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</si>
  <si>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</si>
  <si>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</si>
  <si>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</si>
  <si>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</si>
  <si>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</si>
  <si>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</si>
  <si>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</si>
  <si>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</si>
  <si>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</si>
  <si>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</si>
  <si>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</si>
  <si>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</si>
  <si>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</si>
  <si>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</si>
  <si>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</si>
  <si>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</si>
  <si>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</si>
  <si>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</si>
  <si>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</si>
  <si>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</si>
  <si>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</si>
  <si>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</si>
  <si>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</si>
  <si>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</si>
  <si>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</si>
  <si>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</si>
  <si>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</si>
  <si>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</si>
  <si>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</si>
  <si>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</si>
  <si>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</si>
  <si>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</si>
  <si>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</si>
  <si>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</si>
  <si>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</si>
  <si>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</si>
  <si>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</si>
  <si>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</si>
  <si>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</si>
  <si>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</si>
  <si>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</si>
  <si>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</si>
  <si>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</si>
  <si>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</si>
  <si>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</si>
  <si>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</si>
  <si>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</si>
  <si>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</si>
  <si>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</si>
  <si>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</si>
  <si>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</si>
  <si>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</si>
  <si>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</si>
  <si>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</si>
  <si>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</si>
  <si>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</si>
  <si>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</si>
  <si>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</si>
  <si>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</si>
  <si>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</si>
  <si>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</si>
  <si>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</si>
  <si>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</si>
  <si>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</si>
  <si>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</si>
  <si>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</si>
  <si>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</si>
  <si>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</si>
  <si>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</si>
  <si>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</si>
  <si>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</si>
  <si>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</si>
  <si>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</si>
  <si>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</si>
  <si>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</si>
  <si>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</si>
  <si>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</si>
  <si>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</si>
  <si>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</si>
  <si>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</si>
  <si>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</si>
  <si>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</si>
  <si>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</si>
  <si>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</si>
  <si>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</si>
  <si>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</si>
  <si>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</si>
  <si>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</si>
  <si>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</si>
  <si>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</si>
  <si>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</si>
  <si>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</si>
  <si>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</si>
  <si>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</si>
  <si>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</si>
  <si>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</si>
  <si>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</si>
  <si>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</si>
  <si>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</si>
  <si>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</si>
  <si>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</si>
  <si>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</si>
  <si>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</si>
  <si>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</si>
  <si>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</si>
  <si>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</si>
  <si>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</si>
  <si>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</si>
  <si>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</si>
  <si>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</si>
  <si>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</si>
  <si>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</si>
  <si>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</si>
  <si>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</si>
  <si>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</si>
  <si>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</si>
  <si>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</si>
  <si>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</si>
  <si>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</si>
  <si>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</si>
  <si>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</si>
  <si>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</si>
  <si>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</si>
  <si>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</si>
  <si>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</si>
  <si>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</si>
  <si>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</si>
  <si>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</si>
  <si>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</si>
  <si>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</si>
  <si>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</si>
  <si>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</si>
  <si>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</si>
  <si>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</si>
  <si>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</si>
  <si>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</si>
  <si>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</si>
  <si>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</si>
  <si>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</si>
  <si>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</si>
  <si>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</si>
  <si>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</si>
  <si>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</si>
  <si>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</si>
  <si>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</si>
  <si>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</si>
  <si>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</si>
  <si>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</si>
  <si>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</si>
  <si>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</si>
  <si>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</si>
  <si>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</si>
  <si>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</si>
  <si>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</si>
  <si>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</si>
  <si>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</si>
  <si>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</si>
  <si>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</si>
  <si>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</si>
  <si>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</si>
  <si>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</si>
  <si>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</si>
  <si>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</si>
  <si>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</si>
  <si>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</si>
  <si>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</si>
  <si>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</si>
  <si>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</si>
  <si>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</si>
  <si>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</si>
  <si>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</si>
  <si>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</si>
  <si>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</si>
  <si>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</si>
  <si>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</si>
  <si>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</si>
  <si>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</si>
  <si>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</si>
  <si>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</si>
  <si>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</si>
  <si>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</si>
  <si>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</si>
  <si>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</si>
  <si>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</si>
  <si>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</si>
  <si>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</si>
  <si>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</si>
  <si>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</si>
  <si>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</si>
  <si>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</si>
  <si>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</si>
  <si>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</si>
  <si>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</si>
  <si>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</si>
  <si>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</si>
  <si>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</si>
  <si>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</si>
  <si>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</si>
  <si>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</si>
  <si>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</si>
  <si>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</si>
  <si>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</si>
  <si>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</si>
  <si>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</si>
  <si>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</si>
  <si>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</si>
  <si>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</si>
  <si>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</si>
  <si>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</si>
  <si>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</si>
  <si>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</si>
  <si>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</si>
  <si>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</si>
  <si>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</si>
  <si>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</si>
  <si>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</si>
  <si>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</si>
  <si>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</si>
  <si>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</si>
  <si>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</si>
  <si>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</si>
  <si>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</si>
  <si>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</si>
  <si>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</si>
  <si>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</si>
  <si>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</si>
  <si>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</si>
  <si>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</si>
  <si>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</si>
  <si>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</si>
  <si>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</si>
  <si>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</si>
  <si>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</si>
  <si>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</si>
  <si>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</si>
  <si>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</si>
  <si>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</si>
  <si>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</si>
  <si>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</si>
  <si>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</si>
  <si>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</si>
  <si>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</si>
  <si>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</si>
  <si>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</si>
  <si>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</si>
  <si>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</si>
  <si>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</si>
  <si>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</si>
  <si>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</si>
  <si>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</si>
  <si>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</si>
  <si>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</si>
  <si>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</si>
  <si>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</si>
  <si>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</si>
  <si>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</si>
  <si>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</si>
  <si>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</si>
  <si>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</si>
  <si>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</si>
  <si>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</si>
  <si>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</si>
  <si>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</si>
  <si>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</si>
  <si>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</si>
  <si>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</si>
  <si>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</si>
  <si>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</si>
  <si>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</si>
  <si>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</si>
  <si>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</si>
  <si>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</si>
  <si>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</si>
  <si>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</si>
  <si>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</si>
  <si>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</si>
  <si>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</si>
  <si>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</si>
  <si>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</si>
  <si>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</si>
  <si>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</si>
  <si>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</si>
  <si>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</si>
  <si>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</si>
  <si>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</si>
  <si>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</si>
  <si>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</si>
  <si>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</si>
  <si>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</si>
  <si>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</si>
  <si>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</si>
  <si>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</si>
  <si>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</si>
  <si>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</si>
  <si>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</si>
  <si>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</si>
  <si>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</si>
  <si>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</si>
  <si>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</si>
  <si>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</si>
  <si>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</si>
  <si>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</si>
  <si>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</si>
  <si>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</si>
  <si>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</si>
  <si>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</si>
  <si>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</si>
  <si>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</si>
  <si>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</si>
  <si>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</si>
  <si>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</si>
  <si>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</si>
  <si>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</si>
  <si>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</si>
  <si>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</si>
  <si>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</si>
  <si>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</si>
  <si>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</si>
  <si>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</si>
  <si>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</si>
  <si>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</si>
  <si>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</si>
  <si>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</si>
  <si>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</si>
  <si>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</si>
  <si>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</si>
  <si>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</si>
  <si>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</si>
  <si>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</si>
  <si>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</si>
  <si>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</si>
  <si>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</si>
  <si>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</si>
  <si>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</si>
  <si>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</si>
  <si>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</si>
  <si>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</si>
  <si>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</si>
  <si>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</si>
  <si>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</si>
  <si>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</si>
  <si>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</si>
  <si>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</si>
  <si>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</si>
  <si>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</si>
  <si>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</si>
  <si>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</si>
  <si>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</si>
  <si>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</si>
  <si>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</si>
  <si>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</si>
  <si>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</si>
  <si>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</si>
  <si>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</si>
  <si>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</si>
  <si>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</si>
  <si>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</si>
  <si>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</si>
  <si>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</si>
  <si>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</si>
  <si>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</si>
  <si>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</si>
  <si>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</si>
  <si>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</si>
  <si>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</si>
  <si>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</si>
  <si>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</si>
  <si>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</si>
  <si>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</si>
  <si>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</si>
  <si>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</si>
  <si>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</si>
  <si>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</si>
  <si>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</si>
  <si>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</si>
  <si>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</si>
  <si>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</si>
  <si>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</si>
  <si>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</si>
  <si>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</si>
  <si>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</si>
  <si>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</si>
  <si>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</si>
  <si>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</si>
  <si>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</si>
  <si>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</si>
  <si>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</si>
  <si>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</si>
  <si>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</si>
  <si>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</si>
  <si>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</si>
  <si>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</si>
  <si>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</si>
  <si>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</si>
  <si>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</si>
  <si>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</si>
  <si>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</si>
  <si>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</si>
  <si>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</si>
  <si>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</si>
  <si>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</si>
  <si>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</si>
  <si>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</si>
  <si>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</si>
  <si>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</si>
  <si>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</si>
  <si>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</si>
  <si>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</si>
  <si>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</si>
  <si>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</si>
  <si>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</si>
  <si>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</si>
  <si>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</si>
  <si>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</si>
  <si>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</si>
  <si>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</si>
  <si>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</si>
  <si>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</si>
  <si>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</si>
  <si>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</si>
  <si>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</si>
  <si>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</si>
  <si>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</si>
  <si>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</si>
  <si>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</si>
  <si>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</si>
  <si>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</si>
  <si>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</si>
  <si>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</si>
  <si>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</si>
  <si>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</si>
  <si>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</si>
  <si>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</si>
  <si>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</si>
  <si>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</si>
  <si>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</si>
  <si>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</si>
  <si>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</si>
  <si>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</si>
  <si>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</si>
  <si>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</si>
  <si>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</si>
  <si>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</si>
  <si>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</si>
  <si>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</si>
  <si>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</si>
  <si>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</si>
  <si>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</si>
  <si>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</si>
  <si>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</si>
  <si>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</si>
  <si>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</si>
  <si>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</si>
  <si>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</si>
  <si>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</si>
  <si>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</si>
  <si>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</si>
  <si>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</si>
  <si>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</si>
  <si>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</si>
  <si>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</si>
  <si>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</si>
  <si>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</si>
  <si>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</si>
  <si>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</si>
  <si>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</si>
  <si>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</si>
  <si>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</si>
  <si>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</si>
  <si>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</si>
  <si>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</si>
  <si>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</si>
  <si>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</si>
  <si>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</si>
  <si>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</si>
  <si>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</si>
  <si>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</si>
  <si>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</si>
  <si>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</si>
  <si>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</si>
  <si>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</si>
  <si>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</si>
  <si>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</si>
  <si>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</si>
  <si>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</si>
  <si>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</si>
  <si>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</si>
  <si>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</si>
  <si>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</si>
  <si>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</si>
  <si>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</si>
  <si>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</si>
  <si>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</si>
  <si>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</si>
  <si>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</si>
  <si>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</si>
  <si>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</si>
  <si>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</si>
  <si>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</si>
  <si>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</si>
  <si>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</si>
  <si>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</si>
  <si>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</si>
  <si>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</si>
  <si>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</si>
  <si>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</si>
  <si>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</si>
  <si>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</si>
  <si>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</si>
  <si>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</si>
  <si>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</si>
  <si>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</si>
  <si>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</si>
  <si>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</si>
  <si>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</si>
  <si>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</si>
  <si>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</si>
  <si>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</si>
  <si>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</si>
  <si>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</si>
  <si>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</si>
  <si>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</si>
  <si>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</si>
  <si>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</si>
  <si>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</si>
  <si>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</si>
  <si>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</si>
  <si>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</si>
  <si>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</si>
  <si>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</si>
  <si>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</si>
  <si>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</si>
  <si>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</si>
  <si>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</si>
  <si>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</si>
  <si>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</si>
  <si>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</si>
  <si>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</si>
  <si>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</si>
  <si>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</si>
  <si>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</si>
  <si>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</si>
  <si>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</si>
  <si>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</si>
  <si>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</si>
  <si>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</si>
  <si>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</si>
  <si>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</si>
  <si>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</si>
  <si>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</si>
  <si>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</si>
  <si>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</si>
  <si>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</si>
  <si>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</si>
  <si>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</si>
  <si>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</si>
  <si>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</si>
  <si>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</si>
  <si>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</si>
  <si>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</si>
  <si>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</si>
  <si>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</si>
  <si>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</si>
  <si>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</si>
  <si>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</si>
  <si>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</si>
  <si>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</si>
  <si>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</si>
  <si>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</si>
  <si>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</si>
  <si>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</si>
  <si>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</si>
  <si>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</si>
  <si>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</si>
  <si>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</si>
  <si>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</si>
  <si>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</si>
  <si>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</si>
  <si>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</si>
  <si>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</si>
  <si>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</si>
  <si>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</si>
  <si>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</si>
  <si>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</si>
  <si>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</si>
  <si>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</si>
  <si>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</si>
  <si>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</si>
  <si>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</si>
  <si>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</si>
  <si>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</si>
  <si>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</si>
  <si>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</si>
  <si>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</si>
  <si>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</si>
  <si>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</si>
  <si>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</si>
  <si>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</si>
  <si>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</si>
  <si>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</si>
  <si>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</si>
  <si>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</si>
  <si>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</si>
  <si>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</si>
  <si>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</si>
  <si>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</si>
  <si>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</si>
  <si>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</si>
  <si>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</si>
  <si>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</si>
  <si>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</si>
  <si>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</si>
  <si>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</si>
  <si>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</si>
  <si>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</si>
  <si>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</si>
  <si>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</si>
  <si>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</si>
  <si>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</si>
  <si>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</si>
  <si>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</si>
  <si>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</si>
  <si>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</si>
  <si>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</si>
  <si>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</si>
  <si>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</si>
  <si>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</si>
  <si>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</si>
  <si>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</si>
  <si>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</si>
  <si>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</si>
  <si>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</si>
  <si>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</si>
  <si>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</si>
  <si>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</si>
  <si>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</si>
  <si>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</si>
  <si>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</si>
  <si>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</si>
  <si>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</si>
  <si>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</si>
  <si>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</si>
  <si>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</si>
  <si>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</si>
  <si>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</si>
  <si>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</si>
  <si>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</si>
  <si>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</si>
  <si>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</si>
  <si>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</si>
  <si>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</si>
  <si>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</si>
  <si>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</si>
  <si>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</si>
  <si>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</si>
  <si>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</si>
  <si>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</si>
  <si>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</si>
  <si>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</si>
  <si>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</si>
  <si>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</si>
  <si>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</si>
  <si>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</si>
  <si>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</si>
  <si>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</si>
  <si>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</si>
  <si>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</si>
  <si>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</si>
  <si>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</si>
  <si>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</si>
  <si>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</si>
  <si>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</si>
  <si>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</si>
  <si>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</si>
  <si>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</si>
  <si>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</si>
  <si>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</si>
  <si>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</si>
  <si>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</si>
  <si>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</si>
  <si>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</si>
  <si>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</si>
  <si>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</si>
  <si>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</si>
  <si>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</si>
  <si>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</si>
  <si>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</si>
  <si>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</si>
  <si>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</si>
  <si>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</si>
  <si>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</si>
  <si>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</si>
  <si>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</si>
  <si>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</si>
  <si>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</si>
  <si>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</si>
  <si>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</si>
  <si>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</si>
  <si>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</si>
  <si>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</si>
  <si>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</si>
  <si>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</si>
  <si>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</si>
  <si>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</si>
  <si>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</si>
  <si>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</si>
  <si>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</si>
  <si>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</si>
  <si>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</si>
  <si>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</si>
  <si>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</si>
  <si>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</si>
  <si>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</si>
  <si>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</si>
  <si>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</si>
  <si>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</si>
  <si>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</si>
  <si>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</si>
  <si>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</si>
  <si>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</si>
  <si>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</si>
  <si>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</si>
  <si>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</si>
  <si>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</si>
  <si>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</si>
  <si>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</si>
  <si>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</si>
  <si>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</si>
  <si>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</si>
  <si>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</si>
  <si>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</si>
  <si>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</si>
  <si>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</si>
  <si>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</si>
  <si>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</si>
  <si>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</si>
  <si>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</si>
  <si>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</si>
  <si>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</si>
  <si>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</si>
  <si>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</si>
  <si>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</si>
  <si>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</si>
  <si>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</si>
  <si>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</si>
  <si>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</si>
  <si>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</si>
  <si>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</si>
  <si>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</si>
  <si>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</si>
  <si>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</si>
  <si>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</si>
  <si>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</si>
  <si>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</si>
  <si>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</si>
  <si>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</si>
  <si>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</si>
  <si>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</si>
  <si>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</si>
  <si>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</si>
  <si>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</si>
  <si>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</si>
  <si>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</si>
  <si>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</si>
  <si>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</si>
  <si>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</si>
  <si>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</si>
  <si>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</si>
  <si>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</si>
  <si>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</si>
  <si>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</si>
  <si>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</si>
  <si>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</si>
  <si>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</si>
  <si>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</si>
  <si>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</si>
  <si>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</si>
  <si>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</si>
  <si>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</si>
  <si>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</si>
  <si>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</si>
  <si>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</si>
  <si>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</si>
  <si>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</si>
  <si>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</si>
  <si>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</si>
  <si>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</si>
  <si>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</si>
  <si>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</si>
  <si>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</si>
  <si>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</si>
  <si>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</si>
  <si>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</si>
  <si>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</si>
  <si>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</si>
  <si>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</si>
  <si>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</si>
  <si>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</si>
  <si>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</si>
  <si>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</si>
  <si>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</si>
  <si>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</si>
  <si>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</si>
  <si>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</si>
  <si>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</si>
  <si>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</si>
  <si>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</si>
  <si>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</si>
  <si>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</si>
  <si>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</si>
  <si>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</si>
  <si>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</si>
  <si>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</si>
  <si>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</si>
  <si>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</si>
  <si>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</si>
  <si>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</si>
  <si>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</si>
  <si>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</si>
  <si>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</si>
  <si>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</si>
  <si>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</si>
  <si>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</si>
  <si>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</si>
  <si>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</si>
  <si>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</si>
  <si>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</si>
  <si>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</si>
  <si>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</si>
  <si>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</si>
  <si>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</si>
  <si>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</si>
  <si>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</si>
  <si>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</si>
  <si>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</si>
  <si>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</si>
  <si>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</si>
  <si>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</si>
  <si>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</si>
  <si>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</si>
  <si>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</si>
  <si>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</si>
  <si>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</si>
  <si>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</si>
  <si>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</si>
  <si>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</si>
  <si>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</si>
  <si>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</si>
  <si>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</si>
  <si>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</si>
  <si>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</si>
  <si>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</si>
  <si>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</si>
  <si>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</si>
  <si>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</si>
  <si>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</si>
  <si>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</si>
  <si>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</si>
  <si>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</si>
  <si>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</si>
  <si>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</si>
  <si>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</si>
  <si>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</si>
  <si>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</si>
  <si>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</si>
  <si>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</si>
  <si>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</si>
  <si>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</si>
  <si>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</si>
  <si>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</si>
  <si>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</si>
  <si>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</si>
  <si>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</si>
  <si>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</si>
  <si>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</si>
  <si>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</si>
  <si>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</si>
  <si>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</si>
  <si>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</si>
  <si>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</si>
  <si>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</si>
  <si>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</si>
  <si>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</si>
  <si>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</si>
  <si>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</si>
  <si>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</si>
  <si>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</si>
  <si>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</si>
  <si>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</si>
  <si>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</si>
  <si>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</si>
  <si>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</si>
  <si>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</si>
  <si>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</si>
  <si>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</si>
  <si>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</si>
  <si>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</si>
  <si>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</si>
  <si>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</si>
  <si>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</si>
  <si>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</si>
  <si>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</si>
  <si>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</si>
  <si>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</si>
  <si>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</si>
  <si>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</si>
  <si>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</si>
  <si>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</si>
  <si>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</si>
  <si>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</si>
  <si>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</si>
  <si>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</si>
  <si>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</si>
  <si>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</si>
  <si>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</si>
  <si>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</si>
  <si>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</si>
  <si>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</si>
  <si>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</si>
  <si>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</si>
  <si>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</si>
  <si>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</si>
  <si>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</si>
  <si>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</si>
  <si>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</si>
  <si>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</si>
  <si>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</si>
  <si>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</si>
  <si>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</si>
  <si>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</si>
  <si>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</si>
  <si>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</si>
  <si>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</si>
  <si>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</si>
  <si>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</si>
  <si>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</si>
  <si>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</si>
  <si>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</si>
  <si>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</si>
  <si>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</si>
  <si>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</si>
  <si>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</si>
  <si>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</si>
  <si>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</si>
  <si>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</si>
  <si>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</si>
  <si>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</si>
  <si>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</si>
  <si>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</si>
  <si>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</si>
  <si>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</si>
  <si>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</si>
  <si>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</si>
  <si>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</si>
  <si>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</si>
  <si>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</si>
  <si>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</si>
  <si>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</si>
  <si>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</si>
  <si>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</si>
  <si>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</si>
  <si>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</si>
  <si>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</si>
  <si>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</si>
  <si>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</si>
  <si>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</si>
  <si>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</si>
  <si>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</si>
  <si>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</si>
  <si>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</si>
  <si>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</si>
  <si>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</si>
  <si>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</si>
  <si>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</si>
  <si>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</si>
  <si>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</si>
  <si>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</si>
  <si>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</si>
  <si>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</si>
  <si>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</si>
  <si>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</si>
  <si>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</si>
  <si>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</si>
  <si>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</si>
  <si>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</si>
  <si>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</si>
  <si>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</si>
  <si>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</si>
  <si>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</si>
  <si>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</si>
  <si>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</si>
  <si>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</si>
  <si>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</si>
  <si>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</si>
  <si>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</si>
  <si>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</si>
  <si>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</si>
  <si>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</si>
  <si>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</si>
  <si>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</si>
  <si>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</si>
  <si>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</si>
  <si>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</si>
  <si>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</si>
  <si>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</si>
  <si>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</si>
  <si>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</si>
  <si>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</si>
  <si>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</si>
  <si>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</si>
  <si>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</si>
  <si>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</si>
  <si>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</si>
  <si>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</si>
  <si>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</si>
  <si>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</si>
  <si>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</si>
  <si>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</si>
  <si>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</si>
  <si>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</si>
  <si>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</si>
  <si>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</si>
  <si>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</si>
  <si>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</si>
  <si>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</si>
  <si>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</si>
  <si>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</si>
  <si>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</si>
  <si>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</si>
  <si>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</si>
  <si>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</si>
  <si>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</si>
  <si>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</si>
  <si>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</si>
  <si>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</si>
  <si>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</si>
  <si>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</si>
  <si>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</si>
  <si>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</si>
  <si>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</si>
  <si>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</si>
  <si>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</si>
  <si>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</si>
  <si>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</si>
  <si>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</si>
  <si>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</si>
  <si>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</si>
  <si>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</si>
  <si>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</si>
  <si>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</si>
  <si>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</si>
  <si>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</si>
  <si>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</si>
  <si>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</si>
  <si>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</si>
  <si>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</si>
  <si>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</si>
  <si>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</si>
  <si>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</si>
  <si>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</si>
  <si>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</si>
  <si>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</si>
  <si>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</si>
  <si>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</si>
  <si>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</si>
  <si>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</si>
  <si>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</si>
  <si>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</si>
  <si>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</si>
  <si>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</si>
  <si>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</si>
  <si>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</si>
  <si>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</si>
  <si>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</si>
  <si>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</si>
  <si>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</si>
  <si>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</si>
  <si>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</si>
  <si>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</si>
  <si>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</si>
  <si>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</si>
  <si>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</si>
  <si>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</si>
  <si>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</si>
  <si>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</si>
  <si>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</si>
  <si>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</si>
  <si>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</si>
  <si>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</si>
  <si>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</si>
  <si>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</si>
  <si>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</si>
  <si>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</si>
  <si>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</si>
  <si>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</si>
  <si>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</si>
  <si>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</si>
  <si>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</si>
  <si>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</si>
  <si>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</si>
  <si>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</si>
  <si>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</si>
  <si>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</si>
  <si>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</si>
  <si>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</si>
  <si>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</si>
  <si>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</si>
  <si>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</si>
  <si>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</si>
  <si>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</si>
  <si>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</si>
  <si>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</si>
  <si>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</si>
  <si>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</si>
  <si>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</si>
  <si>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</si>
  <si>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</si>
  <si>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</si>
  <si>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</si>
  <si>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</si>
  <si>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</si>
  <si>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</si>
  <si>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</si>
  <si>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</si>
  <si>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</si>
  <si>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</si>
  <si>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</si>
  <si>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</si>
  <si>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</si>
  <si>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</si>
  <si>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</si>
  <si>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</si>
  <si>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</si>
  <si>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</si>
  <si>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</si>
  <si>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</si>
  <si>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</si>
  <si>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</si>
  <si>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</si>
  <si>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</si>
  <si>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</si>
  <si>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</si>
  <si>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</si>
  <si>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</si>
  <si>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</si>
  <si>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</si>
  <si>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</si>
  <si>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</si>
  <si>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</si>
  <si>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</si>
  <si>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</si>
  <si>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</si>
  <si>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</si>
  <si>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</si>
  <si>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</si>
  <si>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</si>
  <si>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</si>
  <si>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</si>
  <si>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</si>
  <si>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</si>
  <si>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</si>
  <si>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</si>
  <si>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</si>
  <si>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</si>
  <si>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</si>
  <si>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</si>
  <si>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</si>
  <si>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</si>
  <si>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</si>
  <si>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</si>
  <si>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</si>
  <si>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</si>
  <si>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</si>
  <si>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</si>
  <si>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</si>
  <si>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</si>
  <si>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</si>
  <si>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</si>
  <si>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</si>
  <si>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</si>
  <si>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</si>
  <si>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</si>
  <si>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</si>
  <si>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</si>
  <si>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</si>
  <si>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</si>
  <si>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</si>
  <si>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</si>
  <si>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</si>
  <si>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</si>
  <si>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</si>
  <si>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</si>
  <si>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</si>
  <si>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</si>
  <si>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</si>
  <si>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</si>
  <si>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</si>
  <si>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</si>
  <si>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</si>
  <si>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</si>
  <si>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</si>
  <si>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</si>
  <si>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</si>
  <si>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</si>
  <si>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</si>
  <si>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</si>
  <si>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</si>
  <si>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</si>
  <si>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</si>
  <si>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</si>
  <si>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</si>
  <si>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</si>
  <si>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</si>
  <si>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</si>
  <si>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</si>
  <si>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</si>
  <si>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</si>
  <si>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</si>
  <si>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</si>
  <si>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</si>
  <si>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</si>
  <si>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</si>
  <si>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</si>
  <si>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</si>
  <si>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</si>
  <si>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</si>
  <si>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</si>
  <si>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</si>
  <si>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</si>
  <si>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</si>
  <si>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</si>
  <si>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</si>
  <si>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</si>
  <si>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</si>
  <si>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</si>
  <si>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</si>
  <si>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</si>
  <si>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</si>
  <si>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</si>
  <si>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</si>
  <si>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</si>
  <si>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</si>
  <si>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</si>
  <si>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</si>
  <si>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</si>
  <si>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</si>
  <si>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</si>
  <si>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</si>
  <si>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</si>
  <si>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</si>
  <si>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</si>
  <si>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</si>
  <si>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</si>
  <si>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</si>
  <si>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</si>
  <si>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</si>
  <si>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</si>
  <si>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</si>
  <si>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</si>
  <si>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</si>
  <si>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</si>
  <si>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</si>
  <si>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</si>
  <si>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</si>
  <si>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</si>
  <si>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</si>
  <si>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</si>
  <si>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</si>
  <si>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</si>
  <si>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</si>
  <si>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</si>
  <si>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</si>
  <si>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</si>
  <si>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</si>
  <si>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</si>
  <si>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</si>
  <si>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</si>
  <si>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</si>
  <si>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</si>
  <si>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</si>
  <si>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</si>
  <si>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</si>
  <si>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</si>
  <si>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</si>
  <si>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</si>
  <si>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</si>
  <si>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</si>
  <si>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</si>
  <si>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</si>
  <si>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</si>
  <si>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</si>
  <si>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</si>
  <si>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</si>
  <si>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</si>
  <si>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</si>
  <si>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</si>
  <si>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</si>
  <si>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</si>
  <si>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</si>
  <si>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</si>
  <si>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</si>
  <si>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</si>
  <si>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</si>
  <si>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</si>
  <si>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</si>
  <si>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</si>
  <si>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</si>
  <si>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</si>
  <si>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</si>
  <si>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</si>
  <si>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</si>
  <si>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</si>
  <si>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</si>
  <si>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</si>
  <si>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</si>
  <si>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</si>
  <si>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</si>
  <si>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</si>
  <si>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</si>
  <si>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</si>
  <si>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</si>
  <si>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</si>
  <si>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</si>
  <si>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</si>
  <si>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</si>
  <si>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</si>
  <si>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</si>
  <si>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</si>
  <si>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</si>
  <si>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</si>
  <si>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</si>
  <si>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</si>
  <si>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</si>
  <si>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</si>
  <si>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</si>
  <si>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</si>
  <si>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</si>
  <si>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</si>
  <si>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</si>
  <si>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</si>
  <si>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</si>
  <si>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</si>
  <si>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</si>
  <si>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</si>
  <si>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</si>
  <si>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</si>
  <si>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</si>
  <si>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</si>
  <si>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</si>
  <si>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</si>
  <si>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</si>
  <si>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</si>
  <si>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</si>
  <si>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</si>
  <si>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</si>
  <si>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</si>
  <si>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</si>
  <si>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</si>
  <si>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</si>
  <si>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</si>
  <si>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</si>
  <si>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</si>
  <si>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</si>
  <si>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</si>
  <si>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</si>
  <si>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</si>
  <si>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</si>
  <si>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</si>
  <si>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</si>
  <si>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</si>
  <si>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</si>
  <si>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</si>
  <si>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</si>
  <si>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</si>
  <si>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</si>
  <si>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</si>
  <si>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</si>
  <si>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</si>
  <si>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</si>
  <si>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</si>
  <si>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</si>
  <si>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</si>
  <si>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</si>
  <si>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</si>
  <si>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</si>
  <si>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</si>
  <si>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</si>
  <si>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</si>
  <si>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</si>
  <si>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</si>
  <si>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</si>
  <si>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</si>
  <si>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</si>
  <si>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</si>
  <si>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</si>
  <si>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</si>
  <si>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</si>
  <si>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</si>
  <si>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</si>
  <si>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</si>
  <si>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</si>
  <si>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</si>
  <si>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</si>
  <si>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</si>
  <si>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</si>
  <si>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</si>
  <si>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</si>
  <si>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</si>
  <si>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</si>
  <si>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</si>
  <si>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</si>
  <si>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</si>
  <si>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</si>
  <si>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</si>
  <si>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</si>
  <si>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</si>
  <si>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</si>
  <si>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</si>
  <si>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</si>
  <si>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</si>
  <si>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</si>
  <si>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</si>
  <si>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</si>
  <si>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</si>
  <si>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</si>
  <si>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</si>
  <si>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</si>
  <si>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</si>
  <si>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</si>
  <si>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</si>
  <si>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</si>
  <si>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</si>
  <si>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</si>
  <si>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</si>
  <si>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</si>
  <si>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</si>
  <si>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</si>
  <si>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</si>
  <si>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</si>
  <si>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</si>
  <si>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</si>
  <si>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</si>
  <si>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</si>
  <si>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</si>
  <si>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</si>
  <si>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</si>
  <si>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</si>
  <si>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</si>
  <si>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</si>
  <si>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</si>
  <si>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</si>
  <si>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</si>
  <si>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</si>
  <si>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</si>
  <si>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</si>
  <si>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</si>
  <si>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</si>
  <si>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</si>
  <si>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</si>
  <si>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</si>
  <si>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</si>
  <si>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</si>
  <si>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</si>
  <si>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</si>
  <si>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</si>
  <si>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</si>
  <si>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</si>
  <si>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</si>
  <si>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</si>
  <si>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</si>
  <si>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</si>
  <si>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</si>
  <si>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</si>
  <si>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</si>
  <si>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</si>
  <si>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</si>
  <si>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</si>
  <si>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</si>
  <si>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</si>
  <si>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</si>
  <si>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</si>
  <si>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</si>
  <si>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</si>
  <si>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</si>
  <si>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</si>
  <si>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</si>
  <si>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</si>
  <si>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</si>
  <si>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</si>
  <si>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</si>
  <si>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</si>
  <si>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</si>
  <si>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</si>
  <si>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</si>
  <si>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</si>
  <si>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</si>
  <si>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</si>
  <si>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</si>
  <si>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</si>
  <si>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</si>
  <si>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</si>
  <si>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</si>
  <si>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</si>
  <si>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</si>
  <si>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</si>
  <si>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</si>
  <si>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</si>
  <si>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</si>
  <si>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</si>
  <si>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</si>
  <si>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</si>
  <si>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</si>
  <si>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</si>
  <si>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</si>
  <si>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</si>
  <si>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</si>
  <si>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</si>
  <si>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</si>
  <si>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</si>
  <si>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</si>
  <si>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</si>
  <si>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</si>
  <si>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</si>
  <si>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</si>
  <si>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</si>
  <si>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</si>
  <si>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</si>
  <si>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</si>
  <si>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</si>
  <si>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</si>
  <si>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</si>
  <si>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</si>
  <si>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</si>
  <si>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</si>
  <si>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</si>
  <si>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</si>
  <si>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</si>
  <si>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</si>
  <si>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</si>
  <si>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</si>
  <si>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</si>
  <si>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</si>
  <si>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</si>
  <si>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</si>
  <si>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</si>
  <si>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</si>
  <si>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</si>
  <si>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</si>
  <si>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</si>
  <si>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</si>
  <si>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</si>
  <si>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</si>
  <si>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</si>
  <si>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</si>
  <si>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</si>
  <si>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</si>
  <si>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</si>
  <si>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</si>
  <si>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</si>
  <si>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</si>
  <si>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</si>
  <si>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</si>
  <si>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</si>
  <si>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</si>
  <si>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</si>
  <si>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</si>
  <si>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</si>
  <si>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</si>
  <si>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</si>
  <si>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</si>
  <si>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</si>
  <si>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</si>
  <si>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</si>
  <si>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</si>
  <si>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</si>
  <si>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</si>
  <si>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</si>
  <si>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</si>
  <si>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</si>
  <si>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</si>
  <si>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</si>
  <si>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</si>
  <si>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</si>
  <si>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</si>
  <si>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</si>
  <si>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</si>
  <si>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</si>
  <si>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</si>
  <si>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</si>
  <si>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</si>
  <si>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</si>
  <si>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</si>
  <si>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</si>
  <si>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</si>
  <si>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</si>
  <si>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</si>
  <si>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</si>
  <si>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</si>
  <si>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</si>
  <si>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</si>
  <si>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</si>
  <si>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</si>
  <si>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</si>
  <si>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</si>
  <si>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</si>
  <si>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</si>
  <si>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</si>
  <si>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</si>
  <si>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</si>
  <si>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</si>
  <si>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</si>
  <si>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</si>
  <si>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</si>
  <si>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</si>
  <si>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</si>
  <si>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</si>
  <si>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</si>
  <si>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</si>
  <si>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</si>
  <si>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</si>
  <si>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</si>
  <si>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</si>
  <si>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</si>
  <si>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</si>
  <si>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</si>
  <si>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</si>
  <si>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</si>
  <si>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</si>
  <si>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</si>
  <si>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</si>
  <si>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</si>
  <si>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</si>
  <si>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</si>
  <si>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</si>
  <si>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</si>
  <si>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</si>
  <si>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</si>
  <si>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</si>
  <si>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</si>
  <si>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</si>
  <si>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</si>
  <si>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</si>
  <si>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</si>
  <si>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</si>
  <si>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</si>
  <si>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</si>
  <si>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</si>
  <si>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</si>
  <si>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</si>
  <si>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</si>
  <si>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</si>
  <si>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</si>
  <si>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</si>
  <si>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</si>
  <si>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</si>
  <si>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</si>
  <si>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</si>
  <si>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</si>
  <si>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</si>
  <si>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</si>
  <si>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</si>
  <si>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</si>
  <si>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</si>
  <si>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</si>
  <si>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</si>
  <si>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</si>
  <si>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</si>
  <si>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</si>
  <si>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</si>
  <si>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</si>
  <si>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</si>
  <si>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</si>
  <si>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</si>
  <si>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</si>
  <si>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</si>
  <si>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</si>
  <si>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</si>
  <si>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</si>
  <si>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</si>
  <si>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</si>
  <si>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</si>
  <si>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</si>
  <si>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</si>
  <si>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</si>
  <si>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</si>
  <si>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</si>
  <si>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</si>
  <si>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</si>
  <si>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</si>
  <si>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</si>
  <si>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</si>
  <si>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</si>
  <si>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</si>
  <si>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</si>
  <si>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</si>
  <si>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</si>
  <si>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</si>
  <si>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</si>
  <si>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</si>
  <si>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</si>
  <si>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</si>
  <si>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</si>
  <si>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</si>
  <si>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</si>
  <si>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</si>
  <si>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</si>
  <si>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</si>
  <si>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</si>
  <si>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</si>
  <si>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</si>
  <si>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</si>
  <si>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</si>
  <si>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</si>
  <si>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</si>
  <si>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</si>
  <si>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</si>
  <si>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</si>
  <si>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</si>
  <si>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</si>
  <si>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</si>
  <si>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</si>
  <si>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</si>
  <si>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</si>
  <si>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</si>
  <si>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</si>
  <si>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</si>
  <si>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</si>
  <si>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</si>
  <si>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</si>
  <si>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</si>
  <si>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</si>
  <si>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</si>
  <si>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</si>
  <si>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</si>
  <si>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</si>
  <si>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</si>
  <si>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</si>
  <si>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</si>
  <si>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</si>
  <si>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</si>
  <si>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</si>
  <si>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</si>
  <si>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</si>
  <si>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</si>
  <si>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</si>
  <si>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</si>
  <si>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</si>
  <si>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</si>
  <si>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</si>
  <si>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</si>
  <si>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</si>
  <si>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</si>
  <si>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</si>
  <si>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</si>
  <si>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</si>
  <si>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</si>
  <si>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</si>
  <si>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</si>
  <si>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</si>
  <si>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</si>
  <si>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</si>
  <si>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</si>
  <si>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</si>
  <si>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</si>
  <si>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</si>
  <si>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</si>
  <si>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</si>
  <si>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</si>
  <si>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</si>
  <si>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</si>
  <si>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</si>
  <si>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</si>
  <si>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</si>
  <si>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</si>
  <si>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</si>
  <si>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</si>
  <si>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</si>
  <si>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</si>
  <si>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</si>
  <si>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</si>
  <si>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</si>
  <si>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</si>
  <si>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</si>
  <si>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</si>
  <si>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</si>
  <si>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</si>
  <si>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</si>
  <si>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</si>
  <si>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</si>
  <si>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</si>
  <si>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</si>
  <si>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</si>
  <si>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</si>
  <si>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</si>
  <si>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</si>
  <si>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</si>
  <si>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</si>
  <si>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</si>
  <si>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</si>
  <si>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</si>
  <si>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</si>
  <si>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</si>
  <si>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</si>
  <si>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</si>
  <si>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</si>
  <si>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</si>
  <si>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</si>
  <si>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</si>
  <si>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</si>
  <si>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</si>
  <si>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</si>
  <si>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</si>
  <si>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</si>
  <si>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</si>
  <si>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</si>
  <si>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</si>
  <si>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</si>
  <si>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</si>
  <si>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</si>
  <si>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</si>
  <si>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</si>
  <si>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</si>
  <si>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</si>
  <si>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</si>
  <si>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</si>
  <si>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</si>
  <si>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</si>
  <si>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</si>
  <si>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</si>
  <si>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</si>
  <si>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</si>
  <si>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</si>
  <si>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</si>
  <si>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</si>
  <si>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</si>
  <si>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</si>
  <si>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</si>
  <si>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</si>
  <si>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</si>
  <si>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</si>
  <si>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</si>
  <si>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</si>
  <si>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</si>
  <si>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</si>
  <si>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</si>
  <si>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</si>
  <si>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</si>
  <si>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</si>
  <si>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</si>
  <si>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</si>
  <si>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</si>
  <si>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</si>
  <si>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</si>
  <si>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</si>
  <si>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</si>
  <si>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</si>
  <si>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</si>
  <si>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</si>
  <si>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</si>
  <si>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</si>
  <si>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</si>
  <si>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</si>
  <si>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</si>
  <si>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</si>
  <si>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</si>
  <si>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</si>
  <si>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</si>
  <si>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</si>
  <si>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</si>
  <si>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</si>
  <si>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</si>
  <si>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</si>
  <si>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</si>
  <si>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</si>
  <si>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</si>
  <si>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</si>
  <si>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</si>
  <si>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</si>
  <si>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</si>
  <si>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</si>
  <si>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</si>
  <si>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</si>
  <si>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</si>
  <si>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</si>
  <si>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</si>
  <si>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</si>
  <si>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</si>
  <si>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</si>
  <si>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</si>
  <si>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</si>
  <si>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</si>
  <si>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</si>
  <si>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</si>
  <si>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</si>
  <si>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</si>
  <si>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</si>
  <si>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</si>
  <si>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</si>
  <si>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</si>
  <si>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</si>
  <si>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</si>
  <si>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</si>
  <si>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</si>
  <si>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</si>
  <si>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</si>
  <si>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</si>
  <si>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</si>
  <si>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</si>
  <si>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</si>
  <si>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</si>
  <si>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</si>
  <si>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</si>
  <si>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</si>
  <si>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</si>
  <si>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</si>
  <si>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</si>
  <si>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</si>
  <si>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</si>
  <si>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</si>
  <si>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</si>
  <si>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</si>
  <si>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</si>
  <si>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</si>
  <si>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</si>
  <si>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</si>
  <si>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</si>
  <si>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</si>
  <si>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</si>
  <si>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</si>
  <si>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</si>
  <si>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</si>
  <si>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</si>
  <si>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</si>
  <si>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</si>
  <si>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</si>
  <si>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</si>
  <si>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</si>
  <si>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</si>
  <si>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</si>
  <si>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</si>
  <si>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</si>
  <si>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</si>
  <si>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</si>
  <si>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</si>
  <si>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</si>
  <si>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</si>
  <si>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</si>
  <si>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</si>
  <si>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</si>
  <si>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</si>
  <si>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</si>
  <si>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</si>
  <si>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</si>
  <si>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</si>
  <si>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</si>
  <si>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</si>
  <si>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</si>
  <si>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</si>
  <si>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</si>
  <si>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</si>
  <si>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</si>
  <si>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</si>
  <si>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</si>
  <si>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</si>
  <si>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</si>
  <si>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</si>
  <si>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</si>
  <si>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</si>
  <si>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</si>
  <si>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</si>
  <si>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</si>
  <si>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</si>
  <si>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</si>
  <si>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</si>
  <si>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</si>
  <si>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</si>
  <si>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</si>
  <si>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</si>
  <si>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</si>
  <si>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</si>
  <si>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</si>
  <si>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</si>
  <si>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</si>
  <si>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</si>
  <si>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</si>
  <si>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</si>
  <si>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</si>
  <si>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</si>
  <si>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</si>
  <si>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</si>
  <si>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</si>
  <si>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</si>
  <si>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</si>
  <si>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</si>
  <si>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</si>
  <si>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</si>
  <si>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</si>
  <si>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</si>
  <si>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</si>
  <si>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</si>
  <si>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</si>
  <si>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</si>
  <si>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</si>
  <si>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</si>
  <si>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</si>
  <si>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</si>
  <si>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</si>
  <si>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</si>
  <si>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</si>
  <si>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</si>
  <si>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</si>
  <si>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</si>
  <si>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</si>
  <si>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</si>
  <si>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</si>
  <si>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</si>
  <si>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</si>
  <si>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</si>
  <si>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</si>
  <si>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</si>
  <si>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</si>
  <si>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</si>
  <si>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</si>
  <si>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</si>
  <si>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</si>
  <si>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</si>
  <si>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</si>
  <si>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</si>
  <si>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</si>
  <si>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</si>
  <si>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</si>
  <si>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</si>
  <si>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</si>
  <si>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</si>
  <si>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</si>
  <si>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</si>
  <si>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</si>
  <si>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</si>
  <si>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</si>
  <si>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</si>
  <si>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</si>
  <si>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</si>
  <si>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</si>
  <si>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</si>
  <si>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</si>
  <si>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</si>
  <si>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</si>
  <si>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</si>
  <si>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</si>
  <si>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</si>
  <si>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</si>
  <si>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</si>
  <si>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</si>
  <si>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</si>
  <si>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</si>
  <si>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</si>
  <si>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</si>
  <si>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</si>
  <si>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</si>
  <si>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</si>
  <si>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</si>
  <si>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</si>
  <si>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</si>
  <si>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</si>
  <si>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</si>
  <si>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</si>
  <si>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</si>
  <si>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</si>
  <si>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</si>
  <si>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</si>
  <si>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</si>
  <si>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</si>
  <si>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</si>
  <si>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</si>
  <si>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</si>
  <si>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</si>
  <si>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</si>
  <si>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</si>
  <si>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</si>
  <si>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</si>
  <si>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</si>
  <si>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</si>
  <si>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</si>
  <si>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</si>
  <si>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</si>
  <si>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</si>
  <si>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</si>
  <si>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</si>
  <si>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</si>
  <si>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</si>
  <si>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</si>
  <si>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</si>
  <si>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</si>
  <si>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</si>
  <si>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</si>
  <si>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</si>
  <si>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</si>
  <si>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</si>
  <si>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</si>
  <si>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</si>
  <si>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</si>
  <si>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</si>
  <si>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</si>
  <si>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</si>
  <si>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</si>
  <si>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</si>
  <si>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</si>
  <si>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</si>
  <si>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</si>
  <si>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</si>
  <si>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</si>
  <si>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</si>
  <si>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</si>
  <si>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</si>
  <si>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</si>
  <si>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</si>
  <si>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</si>
  <si>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</si>
  <si>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</si>
  <si>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</si>
  <si>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</si>
  <si>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</si>
  <si>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</si>
  <si>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</si>
  <si>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</si>
  <si>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</si>
  <si>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</si>
  <si>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</si>
  <si>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</si>
  <si>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</si>
  <si>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</si>
  <si>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</si>
  <si>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</si>
  <si>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</si>
  <si>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</si>
  <si>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</si>
  <si>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</si>
  <si>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</si>
  <si>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</si>
  <si>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</si>
  <si>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</si>
  <si>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</si>
  <si>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</si>
  <si>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</si>
  <si>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</si>
  <si>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</si>
  <si>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</si>
  <si>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</si>
  <si>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</si>
  <si>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</si>
  <si>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</si>
  <si>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</si>
  <si>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</si>
  <si>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</si>
  <si>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</si>
  <si>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</si>
  <si>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</si>
  <si>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</si>
  <si>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</si>
  <si>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</si>
  <si>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</si>
  <si>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</si>
  <si>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</si>
  <si>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</si>
  <si>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</si>
  <si>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</si>
  <si>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</si>
  <si>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</si>
  <si>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</si>
  <si>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</si>
  <si>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</si>
  <si>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</si>
  <si>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</si>
  <si>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</si>
  <si>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</si>
  <si>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</si>
  <si>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</si>
  <si>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</si>
  <si>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</si>
  <si>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</si>
  <si>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</si>
  <si>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</si>
  <si>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</si>
  <si>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</si>
  <si>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</si>
  <si>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</si>
  <si>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</si>
  <si>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</si>
  <si>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</si>
  <si>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</si>
  <si>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</si>
  <si>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</si>
  <si>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</si>
  <si>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</si>
  <si>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</si>
  <si>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</si>
  <si>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</si>
  <si>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</si>
  <si>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</si>
  <si>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</si>
  <si>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</si>
  <si>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</si>
  <si>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</si>
  <si>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</si>
  <si>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</si>
  <si>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</si>
  <si>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</si>
  <si>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</si>
  <si>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</si>
  <si>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</si>
  <si>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</si>
  <si>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</si>
  <si>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</si>
  <si>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</si>
  <si>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</si>
  <si>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</si>
  <si>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</si>
  <si>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</si>
  <si>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</si>
  <si>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</si>
  <si>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</si>
  <si>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</si>
  <si>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</si>
  <si>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</si>
  <si>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</si>
  <si>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</si>
  <si>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</si>
  <si>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</si>
  <si>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</si>
  <si>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</si>
  <si>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</si>
  <si>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</si>
  <si>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</si>
  <si>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</si>
  <si>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</si>
  <si>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</si>
  <si>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</si>
  <si>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</si>
  <si>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</si>
  <si>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</si>
  <si>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</si>
  <si>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</si>
  <si>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</si>
  <si>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</si>
  <si>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</si>
  <si>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</si>
  <si>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</si>
  <si>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</si>
  <si>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</si>
  <si>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</si>
  <si>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</si>
  <si>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</si>
  <si>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</si>
  <si>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</si>
  <si>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</si>
  <si>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</si>
  <si>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</si>
  <si>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</si>
  <si>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</si>
  <si>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</si>
  <si>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</si>
  <si>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</si>
  <si>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</si>
  <si>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</si>
  <si>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</si>
  <si>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</si>
  <si>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</si>
  <si>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</si>
  <si>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</si>
  <si>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</si>
  <si>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</si>
  <si>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</si>
  <si>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</si>
  <si>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</si>
  <si>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</si>
  <si>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</si>
  <si>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</si>
  <si>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</si>
  <si>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</si>
  <si>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</si>
  <si>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</si>
  <si>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</si>
  <si>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</si>
  <si>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</si>
  <si>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</si>
  <si>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</si>
  <si>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</si>
  <si>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</si>
  <si>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</si>
  <si>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</si>
  <si>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</si>
  <si>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</si>
  <si>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</si>
  <si>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</si>
  <si>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</si>
  <si>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</si>
  <si>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</si>
  <si>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</si>
  <si>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</si>
  <si>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</si>
  <si>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</si>
  <si>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</si>
  <si>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</si>
  <si>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</si>
  <si>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</si>
  <si>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</si>
  <si>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</si>
  <si>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</si>
  <si>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</si>
  <si>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</si>
  <si>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</si>
  <si>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</si>
  <si>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</si>
  <si>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</si>
  <si>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</si>
  <si>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</si>
  <si>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</si>
  <si>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</si>
  <si>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</si>
  <si>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</si>
  <si>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</si>
  <si>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</si>
  <si>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</si>
  <si>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</si>
  <si>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</si>
  <si>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</si>
  <si>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</si>
  <si>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</si>
  <si>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</si>
  <si>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</si>
  <si>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</si>
  <si>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</si>
  <si>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</si>
  <si>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</si>
  <si>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</si>
  <si>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</si>
  <si>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</si>
  <si>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</si>
  <si>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</si>
  <si>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</si>
  <si>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</si>
  <si>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</si>
  <si>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</si>
  <si>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</si>
  <si>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</si>
  <si>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</si>
  <si>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</si>
  <si>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</si>
  <si>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</si>
  <si>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</si>
  <si>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</si>
  <si>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</si>
  <si>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</si>
  <si>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</si>
  <si>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</si>
  <si>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</si>
  <si>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</si>
  <si>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</si>
  <si>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</si>
  <si>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</si>
  <si>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</si>
  <si>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</si>
  <si>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</si>
  <si>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</si>
  <si>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</si>
  <si>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</si>
  <si>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</si>
  <si>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</si>
  <si>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</si>
  <si>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</si>
  <si>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</si>
  <si>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</si>
  <si>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</si>
  <si>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</si>
  <si>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</si>
  <si>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</si>
  <si>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</si>
  <si>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</si>
  <si>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</si>
  <si>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</si>
  <si>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</si>
  <si>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</si>
  <si>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</si>
  <si>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</si>
  <si>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</si>
  <si>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</si>
  <si>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</si>
  <si>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</si>
  <si>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</si>
  <si>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</si>
  <si>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</si>
  <si>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</si>
  <si>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</si>
  <si>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</si>
  <si>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</si>
  <si>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</si>
  <si>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</si>
  <si>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</si>
  <si>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</si>
  <si>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</si>
  <si>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</si>
  <si>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</si>
  <si>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</si>
  <si>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</si>
  <si>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</si>
  <si>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</si>
  <si>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</si>
  <si>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</si>
  <si>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</si>
  <si>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</si>
  <si>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</si>
  <si>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</si>
  <si>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</si>
  <si>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</si>
  <si>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</si>
  <si>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</si>
  <si>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</si>
  <si>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</si>
  <si>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</si>
  <si>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</si>
  <si>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</si>
  <si>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</si>
  <si>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</si>
  <si>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</si>
  <si>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</si>
  <si>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</si>
  <si>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</si>
  <si>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</si>
  <si>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</si>
  <si>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</si>
  <si>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</si>
  <si>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</si>
  <si>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</si>
  <si>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</si>
  <si>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</si>
  <si>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</si>
  <si>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</si>
  <si>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</si>
  <si>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</si>
  <si>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</si>
  <si>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</si>
  <si>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</si>
  <si>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</si>
  <si>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</si>
  <si>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</si>
  <si>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</si>
  <si>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</si>
  <si>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</si>
  <si>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</si>
  <si>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</si>
  <si>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</si>
  <si>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</si>
  <si>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</si>
  <si>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</si>
  <si>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</si>
  <si>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</si>
  <si>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</si>
  <si>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</si>
  <si>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</si>
  <si>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</si>
  <si>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</si>
  <si>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</si>
  <si>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</si>
  <si>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</si>
  <si>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</si>
  <si>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</si>
  <si>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</si>
  <si>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</si>
  <si>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</si>
  <si>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</si>
  <si>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</si>
  <si>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</si>
  <si>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</si>
  <si>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</si>
  <si>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</si>
  <si>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</si>
  <si>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</si>
  <si>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</si>
  <si>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</si>
  <si>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</si>
  <si>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</si>
  <si>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</si>
  <si>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</si>
  <si>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</si>
  <si>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</si>
  <si>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</si>
  <si>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</si>
  <si>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</si>
  <si>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</si>
  <si>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</si>
  <si>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</si>
  <si>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</si>
  <si>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</si>
  <si>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</si>
  <si>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</si>
  <si>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</si>
  <si>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</si>
  <si>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</si>
  <si>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</si>
  <si>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</si>
  <si>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</si>
  <si>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</si>
  <si>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</si>
  <si>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</si>
  <si>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</si>
  <si>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</si>
  <si>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</si>
  <si>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</si>
  <si>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</si>
  <si>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</si>
  <si>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</si>
  <si>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</si>
  <si>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</si>
  <si>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</si>
  <si>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</si>
  <si>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</si>
  <si>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</si>
  <si>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</si>
  <si>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</si>
  <si>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</si>
  <si>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</si>
  <si>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</si>
  <si>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</si>
  <si>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</si>
  <si>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</si>
  <si>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</si>
  <si>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</si>
  <si>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</si>
  <si>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</si>
  <si>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</si>
  <si>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</si>
  <si>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</si>
  <si>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</si>
  <si>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</si>
  <si>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</si>
  <si>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</si>
  <si>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</si>
  <si>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</si>
  <si>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</si>
  <si>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</si>
  <si>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</si>
  <si>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</si>
  <si>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</si>
  <si>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</si>
  <si>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</si>
  <si>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</si>
  <si>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</si>
  <si>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</si>
  <si>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</si>
  <si>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</si>
  <si>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</si>
  <si>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</si>
  <si>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</si>
  <si>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</si>
  <si>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</si>
  <si>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</si>
  <si>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</si>
  <si>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</si>
  <si>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</si>
  <si>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</si>
  <si>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</si>
  <si>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</si>
  <si>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</si>
  <si>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</si>
  <si>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</si>
  <si>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</si>
  <si>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</si>
  <si>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</si>
  <si>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</si>
  <si>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</si>
  <si>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</si>
  <si>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</si>
  <si>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</si>
  <si>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</si>
  <si>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</si>
  <si>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</si>
  <si>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</si>
  <si>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</si>
  <si>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</si>
  <si>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</si>
  <si>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</si>
  <si>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</si>
  <si>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</si>
  <si>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</si>
  <si>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</si>
  <si>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</si>
  <si>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</si>
  <si>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</si>
  <si>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</si>
  <si>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</si>
  <si>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</si>
  <si>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</si>
  <si>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</si>
  <si>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</si>
  <si>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</si>
  <si>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</si>
  <si>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</si>
  <si>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</si>
  <si>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</si>
  <si>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</si>
  <si>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</si>
  <si>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</si>
  <si>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</si>
  <si>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</si>
  <si>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</si>
  <si>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</si>
  <si>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</si>
  <si>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</si>
  <si>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</si>
  <si>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</si>
  <si>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</si>
  <si>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</si>
  <si>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</si>
  <si>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</si>
  <si>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</si>
  <si>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</si>
  <si>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</si>
  <si>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</si>
  <si>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</si>
  <si>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</si>
  <si>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</si>
  <si>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</si>
  <si>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</si>
  <si>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</si>
  <si>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</si>
  <si>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</si>
  <si>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</si>
  <si>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</si>
  <si>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</si>
  <si>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</si>
  <si>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</si>
  <si>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</si>
  <si>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</si>
  <si>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</si>
  <si>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</si>
  <si>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</si>
  <si>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</si>
  <si>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</si>
  <si>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</si>
  <si>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</si>
  <si>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</si>
  <si>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</si>
  <si>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</si>
  <si>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</si>
  <si>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</si>
  <si>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</si>
  <si>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</si>
  <si>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</si>
  <si>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</si>
  <si>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</si>
  <si>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</si>
  <si>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</si>
  <si>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</si>
  <si>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</si>
  <si>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</si>
  <si>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</si>
  <si>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</si>
  <si>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</si>
  <si>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</si>
  <si>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</si>
  <si>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</si>
  <si>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</si>
  <si>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</si>
  <si>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</si>
  <si>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</si>
  <si>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</si>
  <si>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</si>
  <si>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</si>
  <si>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</si>
  <si>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</si>
  <si>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</si>
  <si>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</si>
  <si>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</si>
  <si>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</si>
  <si>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</si>
  <si>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</si>
  <si>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</si>
  <si>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</si>
  <si>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</si>
  <si>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</si>
  <si>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</si>
  <si>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</si>
  <si>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</si>
  <si>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</si>
  <si>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</si>
  <si>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</si>
  <si>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</si>
  <si>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</si>
  <si>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</si>
  <si>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</si>
  <si>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</si>
  <si>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</si>
  <si>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</si>
  <si>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</si>
  <si>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</si>
  <si>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</si>
  <si>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</si>
  <si>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</si>
  <si>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</si>
  <si>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</si>
  <si>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</si>
  <si>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</si>
  <si>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</si>
  <si>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</si>
  <si>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</si>
  <si>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</si>
  <si>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</si>
  <si>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</si>
  <si>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</si>
  <si>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</si>
  <si>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</si>
  <si>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</si>
  <si>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</si>
  <si>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</si>
  <si>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</si>
  <si>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</si>
  <si>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</si>
  <si>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</si>
  <si>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</si>
  <si>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</si>
  <si>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</si>
  <si>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</si>
  <si>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</si>
  <si>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</si>
  <si>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</si>
  <si>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</si>
  <si>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</si>
  <si>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</si>
  <si>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</si>
  <si>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</si>
  <si>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</si>
  <si>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</si>
  <si>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</si>
  <si>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</si>
  <si>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</si>
  <si>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</si>
  <si>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</si>
  <si>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</si>
  <si>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</si>
  <si>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</si>
  <si>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</si>
  <si>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</si>
  <si>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</si>
  <si>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</si>
  <si>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</si>
  <si>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</si>
  <si>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</si>
  <si>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</si>
  <si>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</si>
  <si>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</si>
  <si>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</si>
  <si>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</si>
  <si>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</si>
  <si>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</si>
  <si>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</si>
  <si>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</si>
  <si>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</si>
  <si>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</si>
  <si>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</si>
  <si>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</si>
  <si>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</si>
  <si>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</si>
  <si>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</si>
  <si>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</si>
  <si>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</si>
  <si>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</si>
  <si>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</si>
  <si>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</si>
  <si>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</si>
  <si>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</si>
  <si>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</si>
  <si>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</si>
  <si>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</si>
  <si>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</si>
  <si>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</si>
  <si>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</si>
  <si>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</si>
  <si>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</si>
  <si>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</si>
  <si>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</si>
  <si>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</si>
  <si>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</si>
  <si>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</si>
  <si>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</si>
  <si>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</si>
  <si>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</si>
  <si>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</si>
  <si>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</si>
  <si>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</si>
  <si>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</si>
  <si>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</si>
  <si>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</si>
  <si>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</si>
  <si>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</si>
  <si>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</si>
  <si>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</si>
  <si>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</si>
  <si>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</si>
  <si>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</si>
  <si>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</si>
  <si>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</si>
  <si>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</si>
  <si>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</si>
  <si>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</si>
  <si>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</si>
  <si>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</si>
  <si>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</si>
  <si>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</si>
  <si>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</si>
  <si>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</si>
  <si>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</si>
  <si>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</si>
  <si>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</si>
  <si>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</si>
  <si>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</si>
  <si>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</si>
  <si>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</si>
  <si>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</si>
  <si>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</si>
  <si>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</si>
  <si>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</si>
  <si>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</si>
  <si>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</si>
  <si>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</si>
  <si>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</si>
  <si>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</si>
  <si>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</si>
  <si>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</si>
  <si>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</si>
  <si>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</si>
  <si>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</si>
  <si>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</si>
  <si>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</si>
  <si>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</si>
  <si>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</si>
  <si>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</si>
  <si>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</si>
  <si>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</si>
  <si>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</si>
  <si>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</si>
  <si>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</si>
  <si>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</si>
  <si>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</si>
  <si>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</si>
  <si>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</si>
  <si>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</si>
  <si>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</si>
  <si>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</si>
  <si>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</si>
  <si>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</si>
  <si>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</si>
  <si>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</si>
  <si>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</si>
  <si>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</si>
  <si>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</si>
  <si>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</si>
  <si>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</si>
  <si>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</si>
  <si>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</si>
  <si>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</si>
  <si>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</si>
  <si>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</si>
  <si>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</si>
  <si>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</si>
  <si>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</si>
  <si>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</si>
  <si>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</si>
  <si>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</si>
  <si>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</si>
  <si>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</si>
  <si>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</si>
  <si>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</si>
  <si>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</si>
  <si>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</si>
  <si>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</si>
  <si>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</si>
  <si>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</si>
  <si>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</si>
  <si>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</si>
  <si>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</si>
  <si>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</si>
  <si>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</si>
  <si>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</si>
  <si>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</si>
  <si>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</si>
  <si>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</si>
  <si>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</si>
  <si>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</si>
  <si>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</si>
  <si>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</si>
  <si>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</si>
  <si>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</si>
  <si>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</si>
  <si>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</si>
  <si>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</si>
  <si>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</si>
  <si>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</si>
  <si>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</si>
  <si>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</si>
  <si>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</si>
  <si>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</si>
  <si>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</si>
  <si>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</si>
  <si>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</si>
  <si>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</si>
  <si>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</si>
  <si>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</si>
  <si>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</si>
  <si>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</si>
  <si>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</si>
  <si>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</si>
  <si>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</si>
  <si>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</si>
  <si>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</si>
  <si>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</si>
  <si>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</si>
  <si>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</si>
  <si>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</si>
  <si>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</si>
  <si>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</si>
  <si>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</si>
  <si>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</si>
  <si>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</si>
  <si>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</si>
  <si>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</si>
  <si>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</si>
  <si>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</si>
  <si>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</si>
  <si>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</si>
  <si>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</si>
  <si>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</si>
  <si>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</si>
  <si>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</si>
  <si>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</si>
  <si>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</si>
  <si>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</si>
  <si>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</si>
  <si>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</si>
  <si>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</si>
  <si>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</si>
  <si>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</si>
  <si>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</si>
  <si>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</si>
  <si>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</si>
  <si>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</si>
  <si>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</si>
  <si>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</si>
  <si>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</si>
  <si>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</si>
  <si>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</si>
  <si>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</si>
  <si>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</si>
  <si>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</si>
  <si>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</si>
  <si>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</si>
  <si>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</si>
  <si>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</si>
  <si>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</si>
  <si>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</si>
  <si>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</si>
  <si>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</si>
  <si>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</si>
  <si>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</si>
  <si>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</si>
  <si>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</si>
  <si>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</si>
  <si>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</si>
  <si>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</si>
  <si>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</si>
  <si>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</si>
  <si>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</si>
  <si>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</si>
  <si>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</si>
  <si>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</si>
  <si>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</si>
  <si>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</si>
  <si>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</si>
  <si>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</si>
  <si>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</si>
  <si>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</si>
  <si>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</si>
  <si>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</si>
  <si>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</si>
  <si>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</si>
  <si>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</si>
  <si>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</si>
  <si>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</si>
  <si>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</si>
  <si>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</si>
  <si>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</si>
  <si>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</si>
  <si>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</si>
  <si>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</si>
  <si>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</si>
  <si>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</si>
  <si>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</si>
  <si>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</si>
  <si>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</si>
  <si>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</si>
  <si>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</si>
  <si>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</si>
  <si>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</si>
  <si>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</si>
  <si>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</si>
  <si>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</si>
  <si>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</si>
  <si>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</si>
  <si>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</si>
  <si>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</si>
  <si>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</si>
  <si>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</si>
  <si>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</si>
  <si>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</si>
  <si>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</si>
  <si>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</si>
  <si>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</si>
  <si>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</si>
  <si>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</si>
  <si>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</si>
  <si>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</si>
  <si>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</si>
  <si>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</si>
  <si>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</si>
  <si>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</si>
  <si>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</si>
  <si>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</si>
  <si>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</si>
  <si>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</si>
  <si>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</si>
  <si>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</si>
  <si>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</si>
  <si>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</si>
  <si>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</si>
  <si>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</si>
  <si>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</si>
  <si>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</si>
  <si>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</si>
  <si>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</si>
  <si>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</si>
  <si>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</si>
  <si>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</si>
  <si>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</si>
  <si>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</si>
  <si>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</si>
  <si>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</si>
  <si>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</si>
  <si>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</si>
  <si>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</si>
  <si>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</si>
  <si>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</si>
  <si>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</si>
  <si>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</si>
  <si>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</si>
  <si>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</si>
  <si>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</si>
  <si>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</si>
  <si>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</si>
  <si>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</si>
  <si>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</si>
  <si>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</si>
  <si>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</si>
  <si>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</si>
  <si>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</si>
  <si>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</si>
  <si>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</si>
  <si>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</si>
  <si>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</si>
  <si>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</si>
  <si>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</si>
  <si>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</si>
  <si>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</si>
  <si>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</si>
  <si>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</si>
  <si>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</si>
  <si>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</si>
  <si>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</si>
  <si>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</si>
  <si>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</si>
  <si>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</si>
  <si>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</si>
  <si>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</si>
  <si>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</si>
  <si>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</si>
  <si>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</si>
  <si>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</si>
  <si>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</si>
  <si>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</si>
  <si>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</si>
  <si>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</si>
  <si>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</si>
  <si>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</si>
  <si>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</si>
  <si>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</si>
  <si>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</si>
  <si>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</si>
  <si>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</si>
  <si>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</si>
  <si>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</si>
  <si>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</si>
  <si>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</si>
  <si>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</si>
  <si>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</si>
  <si>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</si>
  <si>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</si>
  <si>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</si>
  <si>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</si>
  <si>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</si>
  <si>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</si>
  <si>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</si>
  <si>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</si>
  <si>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</si>
  <si>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</si>
  <si>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</si>
  <si>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</si>
  <si>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</si>
  <si>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</si>
  <si>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</si>
  <si>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</si>
  <si>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</si>
  <si>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</si>
  <si>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</si>
  <si>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</si>
  <si>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</si>
  <si>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</si>
  <si>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</si>
  <si>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</si>
  <si>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</si>
  <si>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</si>
  <si>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</si>
  <si>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</si>
  <si>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</si>
  <si>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</si>
  <si>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</si>
  <si>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</si>
  <si>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</si>
  <si>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</si>
  <si>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</si>
  <si>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</si>
  <si>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</si>
  <si>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</si>
  <si>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</si>
  <si>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</si>
  <si>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</si>
  <si>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</si>
  <si>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</si>
  <si>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</si>
  <si>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</si>
  <si>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</si>
  <si>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</si>
  <si>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</si>
  <si>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</si>
  <si>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</si>
  <si>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</si>
  <si>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</si>
  <si>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</si>
  <si>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</si>
  <si>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</si>
  <si>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</si>
  <si>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</si>
  <si>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</si>
  <si>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</si>
  <si>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</si>
  <si>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</si>
  <si>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</si>
  <si>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</si>
  <si>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</si>
  <si>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</si>
  <si>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</si>
  <si>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</si>
  <si>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</si>
  <si>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</si>
  <si>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</si>
  <si>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</si>
  <si>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</si>
  <si>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</si>
  <si>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</si>
  <si>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</si>
  <si>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</si>
  <si>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</si>
  <si>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</si>
  <si>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</si>
  <si>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</si>
  <si>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</si>
  <si>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</si>
  <si>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</si>
  <si>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</si>
  <si>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</si>
  <si>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</si>
  <si>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</si>
  <si>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</si>
  <si>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</si>
  <si>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</si>
  <si>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</si>
  <si>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</si>
  <si>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</si>
  <si>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</si>
  <si>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</si>
  <si>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</si>
  <si>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</si>
  <si>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</si>
  <si>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</si>
  <si>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</si>
  <si>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</si>
  <si>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</si>
  <si>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</si>
  <si>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</si>
  <si>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</si>
  <si>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</si>
  <si>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</si>
  <si>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</si>
  <si>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</si>
  <si>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</si>
  <si>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</si>
  <si>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</si>
  <si>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</si>
  <si>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</si>
  <si>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</si>
  <si>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</si>
  <si>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</si>
  <si>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</si>
  <si>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</si>
  <si>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</si>
  <si>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</si>
  <si>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</si>
  <si>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</si>
  <si>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</si>
  <si>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</si>
  <si>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</si>
  <si>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</si>
  <si>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</si>
  <si>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</si>
  <si>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</si>
  <si>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</si>
  <si>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</si>
  <si>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</si>
  <si>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</si>
  <si>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</si>
  <si>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</si>
  <si>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</si>
  <si>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</si>
  <si>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</si>
  <si>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</si>
  <si>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</si>
  <si>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</si>
  <si>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</si>
  <si>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</si>
  <si>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</si>
  <si>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</si>
  <si>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</si>
  <si>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</si>
  <si>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</si>
  <si>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</si>
  <si>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</si>
  <si>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</si>
  <si>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</si>
  <si>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</si>
  <si>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</si>
  <si>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</si>
  <si>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</si>
  <si>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</si>
  <si>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</si>
  <si>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</si>
  <si>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</si>
  <si>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</si>
  <si>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</si>
  <si>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</si>
  <si>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</si>
  <si>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</si>
  <si>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</si>
  <si>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</si>
  <si>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</si>
  <si>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</si>
  <si>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</si>
  <si>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</si>
  <si>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</si>
  <si>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</si>
  <si>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</si>
  <si>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</si>
  <si>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</si>
  <si>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</si>
  <si>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</si>
  <si>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</si>
  <si>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</si>
  <si>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</si>
  <si>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</si>
  <si>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</si>
  <si>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</si>
  <si>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</si>
  <si>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</si>
  <si>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</si>
  <si>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</si>
  <si>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</si>
  <si>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</si>
  <si>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</si>
  <si>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</si>
  <si>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</si>
  <si>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</si>
  <si>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</si>
  <si>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</si>
  <si>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</si>
  <si>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</si>
  <si>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</si>
  <si>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</si>
  <si>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</si>
  <si>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</si>
  <si>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</si>
  <si>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</si>
  <si>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</si>
  <si>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</si>
  <si>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</si>
  <si>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</si>
  <si>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</si>
  <si>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</si>
  <si>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</si>
  <si>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</si>
  <si>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</si>
  <si>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</si>
  <si>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</si>
  <si>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</si>
  <si>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</si>
  <si>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</si>
  <si>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</si>
  <si>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</si>
  <si>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</si>
  <si>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</si>
  <si>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</si>
  <si>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</si>
  <si>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</si>
  <si>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</si>
  <si>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</si>
  <si>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</si>
  <si>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</si>
  <si>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</si>
  <si>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</si>
  <si>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</si>
  <si>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</si>
  <si>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</si>
  <si>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</si>
  <si>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</si>
  <si>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</si>
  <si>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</si>
  <si>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</si>
  <si>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</si>
  <si>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</si>
  <si>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</si>
  <si>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</si>
  <si>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</si>
  <si>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</si>
  <si>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</si>
  <si>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</si>
  <si>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</si>
  <si>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</si>
  <si>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</si>
  <si>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</si>
  <si>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</si>
  <si>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</si>
  <si>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</si>
  <si>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</si>
  <si>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</si>
  <si>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</si>
  <si>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</si>
  <si>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</si>
  <si>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</si>
  <si>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</si>
  <si>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</si>
  <si>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</si>
  <si>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</si>
  <si>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</si>
  <si>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</si>
  <si>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</si>
  <si>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</si>
  <si>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</si>
  <si>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</si>
  <si>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</si>
  <si>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</si>
  <si>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</si>
  <si>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</si>
  <si>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</si>
  <si>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</si>
  <si>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</si>
  <si>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</si>
  <si>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</si>
  <si>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</si>
  <si>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</si>
  <si>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</si>
  <si>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</si>
  <si>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</si>
  <si>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</si>
  <si>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</si>
  <si>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</si>
  <si>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</si>
  <si>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</si>
  <si>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</si>
  <si>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</si>
  <si>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</si>
  <si>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</si>
  <si>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</si>
  <si>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</si>
  <si>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</si>
  <si>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</si>
  <si>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</si>
  <si>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</si>
  <si>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</si>
  <si>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</si>
  <si>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</si>
  <si>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</si>
  <si>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</si>
  <si>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</si>
  <si>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</si>
  <si>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</si>
  <si>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</si>
  <si>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</si>
  <si>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</si>
  <si>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</si>
  <si>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</si>
  <si>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</si>
  <si>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</si>
  <si>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</si>
  <si>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</si>
  <si>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</si>
  <si>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</si>
  <si>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</si>
  <si>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</si>
  <si>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</si>
  <si>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</si>
  <si>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</si>
  <si>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</si>
  <si>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</si>
  <si>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</si>
  <si>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</si>
  <si>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</si>
  <si>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</si>
  <si>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</si>
  <si>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</si>
  <si>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</si>
  <si>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</si>
  <si>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</si>
  <si>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</si>
  <si>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</si>
  <si>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</si>
  <si>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</si>
  <si>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</si>
  <si>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</si>
  <si>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</si>
  <si>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</si>
  <si>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</si>
  <si>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</si>
  <si>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</si>
  <si>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</si>
  <si>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</si>
  <si>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</si>
  <si>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</si>
  <si>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</si>
  <si>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</si>
  <si>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</si>
  <si>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</si>
  <si>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</si>
  <si>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</si>
  <si>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</si>
  <si>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</si>
  <si>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</si>
  <si>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</si>
  <si>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</si>
  <si>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</si>
  <si>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</si>
  <si>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</si>
  <si>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</si>
  <si>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</si>
  <si>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</si>
  <si>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</si>
  <si>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</si>
  <si>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</si>
  <si>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</si>
  <si>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</si>
  <si>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</si>
  <si>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</si>
  <si>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</si>
  <si>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</si>
  <si>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</si>
  <si>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</si>
  <si>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</si>
  <si>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</si>
  <si>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</si>
  <si>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</si>
  <si>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</si>
  <si>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</si>
  <si>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</si>
  <si>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</si>
  <si>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</si>
  <si>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</si>
  <si>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</si>
  <si>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</si>
  <si>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</si>
  <si>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</si>
  <si>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</si>
  <si>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</si>
  <si>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</si>
  <si>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</si>
  <si>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</si>
  <si>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</si>
  <si>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</si>
  <si>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</si>
  <si>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</si>
  <si>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</si>
  <si>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</si>
  <si>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</si>
  <si>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</si>
  <si>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</si>
  <si>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</si>
  <si>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</si>
  <si>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</si>
  <si>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</si>
  <si>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</si>
  <si>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</si>
  <si>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</si>
  <si>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</si>
  <si>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</si>
  <si>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</si>
  <si>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</si>
  <si>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</si>
  <si>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</si>
  <si>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</si>
  <si>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</si>
  <si>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</si>
  <si>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</si>
  <si>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</si>
  <si>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</si>
  <si>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</si>
  <si>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</si>
  <si>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</si>
  <si>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</si>
  <si>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</si>
  <si>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</si>
  <si>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</si>
  <si>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</si>
  <si>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</si>
  <si>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</si>
  <si>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</si>
  <si>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</si>
  <si>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</si>
  <si>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</si>
  <si>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</si>
  <si>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</si>
  <si>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</si>
  <si>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</si>
  <si>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</si>
  <si>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</si>
  <si>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</si>
  <si>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</si>
  <si>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</si>
  <si>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</si>
  <si>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</si>
  <si>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</si>
  <si>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</si>
  <si>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</si>
  <si>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</si>
  <si>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</si>
  <si>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</si>
  <si>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</si>
  <si>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</si>
  <si>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</si>
  <si>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</si>
  <si>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</si>
  <si>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</si>
  <si>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</si>
  <si>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</si>
  <si>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</si>
  <si>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</si>
  <si>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</si>
  <si>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</si>
  <si>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</si>
  <si>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</si>
  <si>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</si>
  <si>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</si>
  <si>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</si>
  <si>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</si>
  <si>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</si>
  <si>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</si>
  <si>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</si>
  <si>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</si>
  <si>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</si>
  <si>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</si>
  <si>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</si>
  <si>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</si>
  <si>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</si>
  <si>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</si>
  <si>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</si>
  <si>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</si>
  <si>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</si>
  <si>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</si>
  <si>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</si>
  <si>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</si>
  <si>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</si>
  <si>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</si>
  <si>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</si>
  <si>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</si>
  <si>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</si>
  <si>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</si>
  <si>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</si>
  <si>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</si>
  <si>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</si>
  <si>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</si>
  <si>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</si>
  <si>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</si>
  <si>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</si>
  <si>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</si>
  <si>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</si>
  <si>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</si>
  <si>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</si>
  <si>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</si>
  <si>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</si>
  <si>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</si>
  <si>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</si>
  <si>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</si>
  <si>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</si>
  <si>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</si>
  <si>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</si>
  <si>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</si>
  <si>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</si>
  <si>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</si>
  <si>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</si>
  <si>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</si>
  <si>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</si>
  <si>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</si>
  <si>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</si>
  <si>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</si>
  <si>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</si>
  <si>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</si>
  <si>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</si>
  <si>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</si>
  <si>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</si>
  <si>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</si>
  <si>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</si>
  <si>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</si>
  <si>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</si>
  <si>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</si>
  <si>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</si>
  <si>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</si>
  <si>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</si>
  <si>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</si>
  <si>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</si>
  <si>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</si>
  <si>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</si>
  <si>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</si>
  <si>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</si>
  <si>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</si>
  <si>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</si>
  <si>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</si>
  <si>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</si>
  <si>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</si>
  <si>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</si>
  <si>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</si>
  <si>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</si>
  <si>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</si>
  <si>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</si>
  <si>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</si>
  <si>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</si>
  <si>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</si>
  <si>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</si>
  <si>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</si>
  <si>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</si>
  <si>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</si>
  <si>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</si>
  <si>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</si>
  <si>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</si>
  <si>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</si>
  <si>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</si>
  <si>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</si>
  <si>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</si>
  <si>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</si>
  <si>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</si>
  <si>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</si>
  <si>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</si>
  <si>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</si>
  <si>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</si>
  <si>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</si>
  <si>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</si>
  <si>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</si>
  <si>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</si>
  <si>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</si>
  <si>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</si>
  <si>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</si>
  <si>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</si>
  <si>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</si>
  <si>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</si>
  <si>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</si>
  <si>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</si>
  <si>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</si>
  <si>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</si>
  <si>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</si>
  <si>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</si>
  <si>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</si>
  <si>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</si>
  <si>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</si>
  <si>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</si>
  <si>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</si>
  <si>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</si>
  <si>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</si>
  <si>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</si>
  <si>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</si>
  <si>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</si>
  <si>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</si>
  <si>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</si>
  <si>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</si>
  <si>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</si>
  <si>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</si>
  <si>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</si>
  <si>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</si>
  <si>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</si>
  <si>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</si>
  <si>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</si>
  <si>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</si>
  <si>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</si>
  <si>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</si>
  <si>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</si>
  <si>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</si>
  <si>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</si>
  <si>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</si>
  <si>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</si>
  <si>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</si>
  <si>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</si>
  <si>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</si>
  <si>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</si>
  <si>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</si>
  <si>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</si>
  <si>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</si>
  <si>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</si>
  <si>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</si>
  <si>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</si>
  <si>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</si>
  <si>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</si>
  <si>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</si>
  <si>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</si>
  <si>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</si>
  <si>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</si>
  <si>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</si>
  <si>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</si>
  <si>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</si>
  <si>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</si>
  <si>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</si>
  <si>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</si>
  <si>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</si>
  <si>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</si>
  <si>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</si>
  <si>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</si>
  <si>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</si>
  <si>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</si>
  <si>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</si>
  <si>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</si>
  <si>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</si>
  <si>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</si>
  <si>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</si>
  <si>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</si>
  <si>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</si>
  <si>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</si>
  <si>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</si>
  <si>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</si>
  <si>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</si>
  <si>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</si>
  <si>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</si>
  <si>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</si>
  <si>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</si>
  <si>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</si>
  <si>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</si>
  <si>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</si>
  <si>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</si>
  <si>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</si>
  <si>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</si>
  <si>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</si>
  <si>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</si>
  <si>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</si>
  <si>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</si>
  <si>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</si>
  <si>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</si>
  <si>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</si>
  <si>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</si>
  <si>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</si>
  <si>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</si>
  <si>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</si>
  <si>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</si>
  <si>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</si>
  <si>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</si>
  <si>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</si>
  <si>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</si>
  <si>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</si>
  <si>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</si>
  <si>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</si>
  <si>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</si>
  <si>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</si>
  <si>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</si>
  <si>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</si>
  <si>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</si>
  <si>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</si>
  <si>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</si>
  <si>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</si>
  <si>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</si>
  <si>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</si>
  <si>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</si>
  <si>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</si>
  <si>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</si>
  <si>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</si>
  <si>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</si>
  <si>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</si>
  <si>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</si>
  <si>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</si>
  <si>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</si>
  <si>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</si>
  <si>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</si>
  <si>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</si>
  <si>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</si>
  <si>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</si>
  <si>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</si>
  <si>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</si>
  <si>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</si>
  <si>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</si>
  <si>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</si>
  <si>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</si>
  <si>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</si>
  <si>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</si>
  <si>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</si>
  <si>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</si>
  <si>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</si>
  <si>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</si>
  <si>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</si>
  <si>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</si>
  <si>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</si>
  <si>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</si>
  <si>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</si>
  <si>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</si>
  <si>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</si>
  <si>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</si>
  <si>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</si>
  <si>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</si>
  <si>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</si>
  <si>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</si>
  <si>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</si>
  <si>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</si>
  <si>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</si>
  <si>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</si>
  <si>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</si>
  <si>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</si>
  <si>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</si>
  <si>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</si>
  <si>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</si>
  <si>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</si>
  <si>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</si>
  <si>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</si>
  <si>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</si>
  <si>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</si>
  <si>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</si>
  <si>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</si>
  <si>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</si>
  <si>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</si>
  <si>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</si>
  <si>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</si>
  <si>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</si>
  <si>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</si>
  <si>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</si>
  <si>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</si>
  <si>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</si>
  <si>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</si>
  <si>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</si>
  <si>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</si>
  <si>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</si>
  <si>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</si>
  <si>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</si>
  <si>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</si>
  <si>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</si>
  <si>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</si>
  <si>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</si>
  <si>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</si>
  <si>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</si>
  <si>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</si>
  <si>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</si>
  <si>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</si>
  <si>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</si>
  <si>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</si>
  <si>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</si>
  <si>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</si>
  <si>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</si>
  <si>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</si>
  <si>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</si>
  <si>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</si>
  <si>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</si>
  <si>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</si>
  <si>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</si>
  <si>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</si>
  <si>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</si>
  <si>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</si>
  <si>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</si>
  <si>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</si>
  <si>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</si>
  <si>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</si>
  <si>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</si>
  <si>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</si>
  <si>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</si>
  <si>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</si>
  <si>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</si>
  <si>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</si>
  <si>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</si>
  <si>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</si>
  <si>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</si>
  <si>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</si>
  <si>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</si>
  <si>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</si>
  <si>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</si>
  <si>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</si>
  <si>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</si>
  <si>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</si>
  <si>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</si>
  <si>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</si>
  <si>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</si>
  <si>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</si>
  <si>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</si>
  <si>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</si>
  <si>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</si>
  <si>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</si>
  <si>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</si>
  <si>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</si>
  <si>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</si>
  <si>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</si>
  <si>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</si>
  <si>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</si>
  <si>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</si>
  <si>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</si>
  <si>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</si>
  <si>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</si>
  <si>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</si>
  <si>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</si>
  <si>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</si>
  <si>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</si>
  <si>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</si>
  <si>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</si>
  <si>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</si>
  <si>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</si>
  <si>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</si>
  <si>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</si>
  <si>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</si>
  <si>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</si>
  <si>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</si>
  <si>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</si>
  <si>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</si>
  <si>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</si>
  <si>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</si>
  <si>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</si>
  <si>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</si>
  <si>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</si>
  <si>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</si>
  <si>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</si>
  <si>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</si>
  <si>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</si>
  <si>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</si>
  <si>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</si>
  <si>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</si>
  <si>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</si>
  <si>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</si>
  <si>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</si>
  <si>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</si>
  <si>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</si>
  <si>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</si>
  <si>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</si>
  <si>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</si>
  <si>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</si>
  <si>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</si>
  <si>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</si>
  <si>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</si>
  <si>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</si>
  <si>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</si>
  <si>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</si>
  <si>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</si>
  <si>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</si>
  <si>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</si>
  <si>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</si>
  <si>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</si>
  <si>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</si>
  <si>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</si>
  <si>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</si>
  <si>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</si>
  <si>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</si>
  <si>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</si>
  <si>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</si>
  <si>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</si>
  <si>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</si>
  <si>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</si>
  <si>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</si>
  <si>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</si>
  <si>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</si>
  <si>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</si>
  <si>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</si>
  <si>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</si>
  <si>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</si>
  <si>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</si>
  <si>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</si>
  <si>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</si>
  <si>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</si>
  <si>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</si>
  <si>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</si>
  <si>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</si>
  <si>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</si>
  <si>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</si>
  <si>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</si>
  <si>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</si>
  <si>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</si>
  <si>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</si>
  <si>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</si>
  <si>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</si>
  <si>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</si>
  <si>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</si>
  <si>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</si>
  <si>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</si>
  <si>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</si>
  <si>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</si>
  <si>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</si>
  <si>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</si>
  <si>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</si>
  <si>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</si>
  <si>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</si>
  <si>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</si>
  <si>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</si>
  <si>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</si>
  <si>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</si>
  <si>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</si>
  <si>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</si>
  <si>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</si>
  <si>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</si>
  <si>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</si>
  <si>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</si>
  <si>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</si>
  <si>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</si>
  <si>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</si>
  <si>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</si>
  <si>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</si>
  <si>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</si>
  <si>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</si>
  <si>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</si>
  <si>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</si>
  <si>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</si>
  <si>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</si>
  <si>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</si>
  <si>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</si>
  <si>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</si>
  <si>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</si>
  <si>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</si>
  <si>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</si>
  <si>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</si>
  <si>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</si>
  <si>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</si>
  <si>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</si>
  <si>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</si>
  <si>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</si>
  <si>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</si>
  <si>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</si>
  <si>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</si>
  <si>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</si>
  <si>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</si>
  <si>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</si>
  <si>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</si>
  <si>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</si>
  <si>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</si>
  <si>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</si>
  <si>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</si>
  <si>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</si>
  <si>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</si>
  <si>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</si>
  <si>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</si>
  <si>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</si>
  <si>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</si>
  <si>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</si>
  <si>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</si>
  <si>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</si>
  <si>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</si>
  <si>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</si>
  <si>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</si>
  <si>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</si>
  <si>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</si>
  <si>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</si>
  <si>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</si>
  <si>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</si>
  <si>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</si>
  <si>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</si>
  <si>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</si>
  <si>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</si>
  <si>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</si>
  <si>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</si>
  <si>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</si>
  <si>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</si>
  <si>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</si>
  <si>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</si>
  <si>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</si>
  <si>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</si>
  <si>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</si>
  <si>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</si>
  <si>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</si>
  <si>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</si>
  <si>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</si>
  <si>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</si>
  <si>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</si>
  <si>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</si>
  <si>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</si>
  <si>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</si>
  <si>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</si>
  <si>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</si>
  <si>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</si>
  <si>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</si>
  <si>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</si>
  <si>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</si>
  <si>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</si>
  <si>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</si>
  <si>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</si>
  <si>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</si>
  <si>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</si>
  <si>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</si>
  <si>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</si>
  <si>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</si>
  <si>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</si>
  <si>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</si>
  <si>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</si>
  <si>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</si>
  <si>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</si>
  <si>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</si>
  <si>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</si>
  <si>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</si>
  <si>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</si>
  <si>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</si>
  <si>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</si>
  <si>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</si>
  <si>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</si>
  <si>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</si>
  <si>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</si>
  <si>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</si>
  <si>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</si>
  <si>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</si>
  <si>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</si>
  <si>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</si>
  <si>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</si>
  <si>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</si>
  <si>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</si>
  <si>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</si>
  <si>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</si>
  <si>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</si>
  <si>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</si>
  <si>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</si>
  <si>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</si>
  <si>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</si>
  <si>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</si>
  <si>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</si>
  <si>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</si>
  <si>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</si>
  <si>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</si>
  <si>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</si>
  <si>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</si>
  <si>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</si>
  <si>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</si>
  <si>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</si>
  <si>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</si>
  <si>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</si>
  <si>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</si>
  <si>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</si>
  <si>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</si>
  <si>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</si>
  <si>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</si>
  <si>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</si>
  <si>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</si>
  <si>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</si>
  <si>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</si>
  <si>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</si>
  <si>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</si>
  <si>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</si>
  <si>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</si>
  <si>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</si>
  <si>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</si>
  <si>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</si>
  <si>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</si>
  <si>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</si>
  <si>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</si>
  <si>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</si>
  <si>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</si>
  <si>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</si>
  <si>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</si>
  <si>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</si>
  <si>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</si>
  <si>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</si>
  <si>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</si>
  <si>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</si>
  <si>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</si>
  <si>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</si>
  <si>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</si>
  <si>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</si>
  <si>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</si>
  <si>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</si>
  <si>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</si>
  <si>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</si>
  <si>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</si>
  <si>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</si>
  <si>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</si>
  <si>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</si>
  <si>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</si>
  <si>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</si>
  <si>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</si>
  <si>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</si>
  <si>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</si>
  <si>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</si>
  <si>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</si>
  <si>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</si>
  <si>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</si>
  <si>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</si>
  <si>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</si>
  <si>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</si>
  <si>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</si>
  <si>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</si>
  <si>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</si>
  <si>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</si>
  <si>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</si>
  <si>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</si>
  <si>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</si>
  <si>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</si>
  <si>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</si>
  <si>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</si>
  <si>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</si>
  <si>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</si>
  <si>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</si>
  <si>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</si>
  <si>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</si>
  <si>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</si>
  <si>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</si>
  <si>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</si>
  <si>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</si>
  <si>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</si>
  <si>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</si>
  <si>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</si>
  <si>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</si>
  <si>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</si>
  <si>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</si>
  <si>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</si>
  <si>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</si>
  <si>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</si>
  <si>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</si>
  <si>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</si>
  <si>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</si>
  <si>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</si>
  <si>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</si>
  <si>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</si>
  <si>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</si>
  <si>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</si>
  <si>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</si>
  <si>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</si>
  <si>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</si>
  <si>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</si>
  <si>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</si>
  <si>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</si>
  <si>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</si>
  <si>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</si>
  <si>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</si>
  <si>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</si>
  <si>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</si>
  <si>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</si>
  <si>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</si>
  <si>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</si>
  <si>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</si>
  <si>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</si>
  <si>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</si>
  <si>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</si>
  <si>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</si>
  <si>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</si>
  <si>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</si>
  <si>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</si>
  <si>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</si>
  <si>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</si>
  <si>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</si>
  <si>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</si>
  <si>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</si>
  <si>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</si>
  <si>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</si>
  <si>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</si>
  <si>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</si>
  <si>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</si>
  <si>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</si>
  <si>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</si>
  <si>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</si>
  <si>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</si>
  <si>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</si>
  <si>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</si>
  <si>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</si>
  <si>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</si>
  <si>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</si>
  <si>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</si>
  <si>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</si>
  <si>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</si>
  <si>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</si>
  <si>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</si>
  <si>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</si>
  <si>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</si>
  <si>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</si>
  <si>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</si>
  <si>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</si>
  <si>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</si>
  <si>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</si>
  <si>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</si>
  <si>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</si>
  <si>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</si>
  <si>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</si>
  <si>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</si>
  <si>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</si>
  <si>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</si>
  <si>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</si>
  <si>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</si>
  <si>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</si>
  <si>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</si>
  <si>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</si>
  <si>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</si>
  <si>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</si>
  <si>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</si>
  <si>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</si>
  <si>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</si>
  <si>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</si>
  <si>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</si>
  <si>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</si>
  <si>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</si>
  <si>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</si>
  <si>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</si>
  <si>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</si>
  <si>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</si>
  <si>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</si>
  <si>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</si>
  <si>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</si>
  <si>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</si>
  <si>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</si>
  <si>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</si>
  <si>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</si>
  <si>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</si>
  <si>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</si>
  <si>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</si>
  <si>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</si>
  <si>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</si>
  <si>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</si>
  <si>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</si>
  <si>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</si>
  <si>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</si>
  <si>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</si>
  <si>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</si>
  <si>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</si>
  <si>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</si>
  <si>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</si>
  <si>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</si>
  <si>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</si>
  <si>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</si>
  <si>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</si>
  <si>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</si>
  <si>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</si>
  <si>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</si>
  <si>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</si>
  <si>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</si>
  <si>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</si>
  <si>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</si>
  <si>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</si>
  <si>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</si>
  <si>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</si>
  <si>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</si>
  <si>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</si>
  <si>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</si>
  <si>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</si>
  <si>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</si>
  <si>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</si>
  <si>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</si>
  <si>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</si>
  <si>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</si>
  <si>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</si>
  <si>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</si>
  <si>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</si>
  <si>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</si>
  <si>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</si>
  <si>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</si>
  <si>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</si>
  <si>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</si>
  <si>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</si>
  <si>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</si>
  <si>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</si>
  <si>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</si>
  <si>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</si>
  <si>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</si>
  <si>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</si>
  <si>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</si>
  <si>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</si>
  <si>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</si>
  <si>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</si>
  <si>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</si>
  <si>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</si>
  <si>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</si>
  <si>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</si>
  <si>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</si>
  <si>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</si>
  <si>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</si>
  <si>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</si>
  <si>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</si>
  <si>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</si>
  <si>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</si>
  <si>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</si>
  <si>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</si>
  <si>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</si>
  <si>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</si>
  <si>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</si>
  <si>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</si>
  <si>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</si>
  <si>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</si>
  <si>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</si>
  <si>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</si>
  <si>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</si>
  <si>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</si>
  <si>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</si>
  <si>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</si>
  <si>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</si>
  <si>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</si>
  <si>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</si>
  <si>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</si>
  <si>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</si>
  <si>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</si>
  <si>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</si>
  <si>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</si>
  <si>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</si>
  <si>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</si>
  <si>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</si>
  <si>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</si>
  <si>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</si>
  <si>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</si>
  <si>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</si>
  <si>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</si>
  <si>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</si>
  <si>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</si>
  <si>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</si>
  <si>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</si>
  <si>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</si>
  <si>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</si>
  <si>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</si>
  <si>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</si>
  <si>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</si>
  <si>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</si>
  <si>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</si>
  <si>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</si>
  <si>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</si>
  <si>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</si>
  <si>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</si>
  <si>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</si>
  <si>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</si>
  <si>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</si>
  <si>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</si>
  <si>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</si>
  <si>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</si>
  <si>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</si>
  <si>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</si>
  <si>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</si>
  <si>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</si>
  <si>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</si>
  <si>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</si>
  <si>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</si>
  <si>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</si>
  <si>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</si>
  <si>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</si>
  <si>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</si>
  <si>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</si>
  <si>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</si>
  <si>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</si>
  <si>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</si>
  <si>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</si>
  <si>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</si>
  <si>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</si>
  <si>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</si>
  <si>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</si>
  <si>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</si>
  <si>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</si>
  <si>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</si>
  <si>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</si>
  <si>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</si>
  <si>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</si>
  <si>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</si>
  <si>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</si>
  <si>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</si>
  <si>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</si>
  <si>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</si>
  <si>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</si>
  <si>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</si>
  <si>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</si>
  <si>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</si>
  <si>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</si>
  <si>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</si>
  <si>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</si>
  <si>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</si>
  <si>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</si>
  <si>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</si>
  <si>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</si>
  <si>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</si>
  <si>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</si>
  <si>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</si>
  <si>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</si>
  <si>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</si>
  <si>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</si>
  <si>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</si>
  <si>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</si>
  <si>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</si>
  <si>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</si>
  <si>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</si>
  <si>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</si>
  <si>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</si>
  <si>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</si>
  <si>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</si>
  <si>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</si>
  <si>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</si>
  <si>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</si>
  <si>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</si>
  <si>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</si>
  <si>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</si>
  <si>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</si>
  <si>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</si>
  <si>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</si>
  <si>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</si>
  <si>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</si>
  <si>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</si>
  <si>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</si>
  <si>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</si>
  <si>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</si>
  <si>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</si>
  <si>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</si>
  <si>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</si>
  <si>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</si>
  <si>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</si>
  <si>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</si>
  <si>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</si>
  <si>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</si>
  <si>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</si>
  <si>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</si>
  <si>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</si>
  <si>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</si>
  <si>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</si>
  <si>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</si>
  <si>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</si>
  <si>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</si>
  <si>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</si>
  <si>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</si>
  <si>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</si>
  <si>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</si>
  <si>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</si>
  <si>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</si>
  <si>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</si>
  <si>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</si>
  <si>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</si>
  <si>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</si>
  <si>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</si>
  <si>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</si>
  <si>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</si>
  <si>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</si>
  <si>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</si>
  <si>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</si>
  <si>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</si>
  <si>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</si>
  <si>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</si>
  <si>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</si>
  <si>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</si>
  <si>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</si>
  <si>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</si>
  <si>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</si>
  <si>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</si>
  <si>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</si>
  <si>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</si>
  <si>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</si>
  <si>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</si>
  <si>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</si>
  <si>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</si>
  <si>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</si>
  <si>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</si>
  <si>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</si>
  <si>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</si>
  <si>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</si>
  <si>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</si>
  <si>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</si>
  <si>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</si>
  <si>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</si>
  <si>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</si>
  <si>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</si>
  <si>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</si>
  <si>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</si>
  <si>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</si>
  <si>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</si>
  <si>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</si>
  <si>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</si>
  <si>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</si>
  <si>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</si>
  <si>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</si>
  <si>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</si>
  <si>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</si>
  <si>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</si>
  <si>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</si>
  <si>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</si>
  <si>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</si>
  <si>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</si>
  <si>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</si>
  <si>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</si>
  <si>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</si>
  <si>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</si>
  <si>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</si>
  <si>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</si>
  <si>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</si>
  <si>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</si>
  <si>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</si>
  <si>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</si>
  <si>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</si>
  <si>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</si>
  <si>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</si>
  <si>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</si>
  <si>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</si>
  <si>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</si>
  <si>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</si>
  <si>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</si>
  <si>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</si>
  <si>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</si>
  <si>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</si>
  <si>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</si>
  <si>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</si>
  <si>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</si>
  <si>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</si>
  <si>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</si>
  <si>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</si>
  <si>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</si>
  <si>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</si>
  <si>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</si>
  <si>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</si>
  <si>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</si>
  <si>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</si>
  <si>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</si>
  <si>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</si>
  <si>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</si>
  <si>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</si>
  <si>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</si>
  <si>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</si>
  <si>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</si>
  <si>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</si>
  <si>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</si>
  <si>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</si>
  <si>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</si>
  <si>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</si>
  <si>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</si>
  <si>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</si>
  <si>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</si>
  <si>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</si>
  <si>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</si>
  <si>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</si>
  <si>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</si>
  <si>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</si>
  <si>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</si>
  <si>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</si>
  <si>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</si>
  <si>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</si>
  <si>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</si>
  <si>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</si>
  <si>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</si>
  <si>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</si>
  <si>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</si>
  <si>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</si>
  <si>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</si>
  <si>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</si>
  <si>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</si>
  <si>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</si>
  <si>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</si>
  <si>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</si>
  <si>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</si>
  <si>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</si>
  <si>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</si>
  <si>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</si>
  <si>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</si>
  <si>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</si>
  <si>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</si>
  <si>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</si>
  <si>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</si>
  <si>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</si>
  <si>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</si>
  <si>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</si>
  <si>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</si>
  <si>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</si>
  <si>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</si>
  <si>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</si>
  <si>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</si>
  <si>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</si>
  <si>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</si>
  <si>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</si>
  <si>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</si>
  <si>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</si>
  <si>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</si>
  <si>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</si>
  <si>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</si>
  <si>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</si>
  <si>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</si>
  <si>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</si>
  <si>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</si>
  <si>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</si>
  <si>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</si>
  <si>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</si>
  <si>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</si>
  <si>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</si>
  <si>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</si>
  <si>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</si>
  <si>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</si>
  <si>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</si>
  <si>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</si>
  <si>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</si>
  <si>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</si>
  <si>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</si>
  <si>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</si>
  <si>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</si>
  <si>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</si>
  <si>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</si>
  <si>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</si>
  <si>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</si>
  <si>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</si>
  <si>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</si>
  <si>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</si>
  <si>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</si>
  <si>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</si>
  <si>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</si>
  <si>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</si>
  <si>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</si>
  <si>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</si>
  <si>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</si>
  <si>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</si>
  <si>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</si>
  <si>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</si>
  <si>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</si>
  <si>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</si>
  <si>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</si>
  <si>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</si>
  <si>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</si>
  <si>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</si>
  <si>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</si>
  <si>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</si>
  <si>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</si>
  <si>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</si>
  <si>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</si>
  <si>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</si>
  <si>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</si>
  <si>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</si>
  <si>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</si>
  <si>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</si>
  <si>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</si>
  <si>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</si>
  <si>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</si>
  <si>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</si>
  <si>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</si>
  <si>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</si>
  <si>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</si>
  <si>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</si>
  <si>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</si>
  <si>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</si>
  <si>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</si>
  <si>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</si>
  <si>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</si>
  <si>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</si>
  <si>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</si>
  <si>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</si>
  <si>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</si>
  <si>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</si>
  <si>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</si>
  <si>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</si>
  <si>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</si>
  <si>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</si>
  <si>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</si>
  <si>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</si>
  <si>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</si>
  <si>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</si>
  <si>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</si>
  <si>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</si>
  <si>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</si>
  <si>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</si>
  <si>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</si>
  <si>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</si>
  <si>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</si>
  <si>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</si>
  <si>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</si>
  <si>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</si>
  <si>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</si>
  <si>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</si>
  <si>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</si>
  <si>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</si>
  <si>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</si>
  <si>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</si>
  <si>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</si>
  <si>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</si>
  <si>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</si>
  <si>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</si>
  <si>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</si>
  <si>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</si>
  <si>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</si>
  <si>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</si>
  <si>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</si>
  <si>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</si>
  <si>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</si>
  <si>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</si>
  <si>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</si>
  <si>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</si>
  <si>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</si>
  <si>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</si>
  <si>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</si>
  <si>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</si>
  <si>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</si>
  <si>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</si>
  <si>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</si>
  <si>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</si>
  <si>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</si>
  <si>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</si>
  <si>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</si>
  <si>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</si>
  <si>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</si>
  <si>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</si>
  <si>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</si>
  <si>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</si>
  <si>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</si>
  <si>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</si>
  <si>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</si>
  <si>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</si>
  <si>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</si>
  <si>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</si>
  <si>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</si>
  <si>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</si>
  <si>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</si>
  <si>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</si>
  <si>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</si>
  <si>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</si>
  <si>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</si>
  <si>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</si>
  <si>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</si>
  <si>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</si>
  <si>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</si>
  <si>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</si>
  <si>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</si>
  <si>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</si>
  <si>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</si>
  <si>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</si>
  <si>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</si>
  <si>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</si>
  <si>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</si>
  <si>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</si>
  <si>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</si>
  <si>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</si>
  <si>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</si>
  <si>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</si>
  <si>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</si>
  <si>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</si>
  <si>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</si>
  <si>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</si>
  <si>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</si>
  <si>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</si>
  <si>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</si>
  <si>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</si>
  <si>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</si>
  <si>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</si>
  <si>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</si>
  <si>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</si>
  <si>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</si>
  <si>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</si>
  <si>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</si>
  <si>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</si>
  <si>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</si>
  <si>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</si>
  <si>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</si>
  <si>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</si>
  <si>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</si>
  <si>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</si>
  <si>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</si>
  <si>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</si>
  <si>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</si>
  <si>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</si>
  <si>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</si>
  <si>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</si>
  <si>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</si>
  <si>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</si>
  <si>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</si>
  <si>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</si>
  <si>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</si>
  <si>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</si>
  <si>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</si>
  <si>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</si>
  <si>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</si>
  <si>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</si>
  <si>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</si>
  <si>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</si>
  <si>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</si>
  <si>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</si>
  <si>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</si>
  <si>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</si>
  <si>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</si>
  <si>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</si>
  <si>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</si>
  <si>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</si>
  <si>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</si>
  <si>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</si>
  <si>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</si>
  <si>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</si>
  <si>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</si>
  <si>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</si>
  <si>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</si>
  <si>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</si>
  <si>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</si>
  <si>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</si>
  <si>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</si>
  <si>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</si>
  <si>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</si>
  <si>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</si>
  <si>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</si>
  <si>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</si>
  <si>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</si>
  <si>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</si>
  <si>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</si>
  <si>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</si>
  <si>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</si>
  <si>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</si>
  <si>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</si>
  <si>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</si>
  <si>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</si>
  <si>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</si>
  <si>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</si>
  <si>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</si>
  <si>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</si>
  <si>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</si>
  <si>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</si>
  <si>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</si>
  <si>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</si>
  <si>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</si>
  <si>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</si>
  <si>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</si>
  <si>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</si>
  <si>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</si>
  <si>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</si>
  <si>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</si>
  <si>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</si>
  <si>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</si>
  <si>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</si>
  <si>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</si>
  <si>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</si>
  <si>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</si>
  <si>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</si>
  <si>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</si>
  <si>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</si>
  <si>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</si>
  <si>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</si>
  <si>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</si>
  <si>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</si>
  <si>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</si>
  <si>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</si>
  <si>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</si>
  <si>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</si>
  <si>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</si>
  <si>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</si>
  <si>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</si>
  <si>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</si>
  <si>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</si>
  <si>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</si>
  <si>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</si>
  <si>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</si>
  <si>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</si>
  <si>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</si>
  <si>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</si>
  <si>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</si>
  <si>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</si>
  <si>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</si>
  <si>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</si>
  <si>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</si>
  <si>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</si>
  <si>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</si>
  <si>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</si>
  <si>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</si>
  <si>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</si>
  <si>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</si>
  <si>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</si>
  <si>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</si>
  <si>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</si>
  <si>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</si>
  <si>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</si>
  <si>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</si>
  <si>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</si>
  <si>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</si>
  <si>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</si>
  <si>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</si>
  <si>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</si>
  <si>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</si>
  <si>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</si>
  <si>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</si>
  <si>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</si>
  <si>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</si>
  <si>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</si>
  <si>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</si>
  <si>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</si>
  <si>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</si>
  <si>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</si>
  <si>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</si>
  <si>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</si>
  <si>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</si>
  <si>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</si>
  <si>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</si>
  <si>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</si>
  <si>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</si>
  <si>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</si>
  <si>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</si>
  <si>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</si>
  <si>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</si>
  <si>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</si>
  <si>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</si>
  <si>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</si>
  <si>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</si>
  <si>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</si>
  <si>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</si>
  <si>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</si>
  <si>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</si>
  <si>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</si>
  <si>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</si>
  <si>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</si>
  <si>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</si>
  <si>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</si>
  <si>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</si>
  <si>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</si>
  <si>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</si>
  <si>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</si>
  <si>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</si>
  <si>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</si>
  <si>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</si>
  <si>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</si>
  <si>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</si>
  <si>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</si>
  <si>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</si>
  <si>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</si>
  <si>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</si>
  <si>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</si>
  <si>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</si>
  <si>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</si>
  <si>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</si>
  <si>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</si>
  <si>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</si>
  <si>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</si>
  <si>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</si>
  <si>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</si>
  <si>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</si>
  <si>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</si>
  <si>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</si>
  <si>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</si>
  <si>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</si>
  <si>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</si>
  <si>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</si>
  <si>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</si>
  <si>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</si>
  <si>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</si>
  <si>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</si>
  <si>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</si>
  <si>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</si>
  <si>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</si>
  <si>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</si>
  <si>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</si>
  <si>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</si>
  <si>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</si>
  <si>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</si>
  <si>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</si>
  <si>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</si>
  <si>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</si>
  <si>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</si>
  <si>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</si>
  <si>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</si>
  <si>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</si>
  <si>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</si>
  <si>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</si>
  <si>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</si>
  <si>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</si>
  <si>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</si>
  <si>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</si>
  <si>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</si>
  <si>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</si>
  <si>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</si>
  <si>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</si>
  <si>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</si>
  <si>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</si>
  <si>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</si>
  <si>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</si>
  <si>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</si>
  <si>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</si>
  <si>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</si>
  <si>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</si>
  <si>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</si>
  <si>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</si>
  <si>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</si>
  <si>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</si>
  <si>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</si>
  <si>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</si>
  <si>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</si>
  <si>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</si>
  <si>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</si>
  <si>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</si>
  <si>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</si>
  <si>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</si>
  <si>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</si>
  <si>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</si>
  <si>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</si>
  <si>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</si>
  <si>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</si>
  <si>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</si>
  <si>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</si>
  <si>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</si>
  <si>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</si>
  <si>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</si>
  <si>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</si>
  <si>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</si>
  <si>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</si>
  <si>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</si>
  <si>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</si>
  <si>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</si>
  <si>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</si>
  <si>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</si>
  <si>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</si>
  <si>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</si>
  <si>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</si>
  <si>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</si>
  <si>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</si>
  <si>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</si>
  <si>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</si>
  <si>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</si>
  <si>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</si>
  <si>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</si>
  <si>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</si>
  <si>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</si>
  <si>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</si>
  <si>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</si>
  <si>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</si>
  <si>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</si>
  <si>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</si>
  <si>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</si>
  <si>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</si>
  <si>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</si>
  <si>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</si>
  <si>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</si>
  <si>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</si>
  <si>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</si>
  <si>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</si>
  <si>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</si>
  <si>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</si>
  <si>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</si>
  <si>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</si>
  <si>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</si>
  <si>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</si>
  <si>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</si>
  <si>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</si>
  <si>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</si>
  <si>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</si>
  <si>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</si>
  <si>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</si>
  <si>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</si>
  <si>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</si>
  <si>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</si>
  <si>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</si>
  <si>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</si>
  <si>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</si>
  <si>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</si>
  <si>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</si>
  <si>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</si>
  <si>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</si>
  <si>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</si>
  <si>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</si>
  <si>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</si>
  <si>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</si>
  <si>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</si>
  <si>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</si>
  <si>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</si>
  <si>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</si>
  <si>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</si>
  <si>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</si>
  <si>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</si>
  <si>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</si>
  <si>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</si>
  <si>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</si>
  <si>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</si>
  <si>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</si>
  <si>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</si>
  <si>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</si>
  <si>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</si>
  <si>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</si>
  <si>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</si>
  <si>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</si>
  <si>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</si>
  <si>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</si>
  <si>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</si>
  <si>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</si>
  <si>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</si>
  <si>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</si>
  <si>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</si>
  <si>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</si>
  <si>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</si>
  <si>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</si>
  <si>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</si>
  <si>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</si>
  <si>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</si>
  <si>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</si>
  <si>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</si>
  <si>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</si>
  <si>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</si>
  <si>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</si>
  <si>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</si>
  <si>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</si>
  <si>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</si>
  <si>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</si>
  <si>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</si>
  <si>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</si>
  <si>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</si>
  <si>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</si>
  <si>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</si>
  <si>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</si>
  <si>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</si>
  <si>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</si>
  <si>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</si>
  <si>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</si>
  <si>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</si>
  <si>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</si>
  <si>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</si>
  <si>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</si>
  <si>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</si>
  <si>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</si>
  <si>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</si>
  <si>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</si>
  <si>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</si>
  <si>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</si>
  <si>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</si>
  <si>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</si>
  <si>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</si>
  <si>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</si>
  <si>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</si>
  <si>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</si>
  <si>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</si>
  <si>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</si>
  <si>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</si>
  <si>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</si>
  <si>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</si>
  <si>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</si>
  <si>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</si>
  <si>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</si>
  <si>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</si>
  <si>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</si>
  <si>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</si>
  <si>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</si>
  <si>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</si>
  <si>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</si>
  <si>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</si>
  <si>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</si>
  <si>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</si>
  <si>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</si>
  <si>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</si>
  <si>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</si>
  <si>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</si>
  <si>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</si>
  <si>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</si>
  <si>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</si>
  <si>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</si>
  <si>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</si>
  <si>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</si>
  <si>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</si>
  <si>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</si>
  <si>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</si>
  <si>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</si>
  <si>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</si>
  <si>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</si>
  <si>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</si>
  <si>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</si>
  <si>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</si>
  <si>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</si>
  <si>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</si>
  <si>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</si>
  <si>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</si>
  <si>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</si>
  <si>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</si>
  <si>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</si>
  <si>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</si>
  <si>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</si>
  <si>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</si>
  <si>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</si>
  <si>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</si>
  <si>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</si>
  <si>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</si>
  <si>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</si>
  <si>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</si>
  <si>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</si>
  <si>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</si>
  <si>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</si>
  <si>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</si>
  <si>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</si>
  <si>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</si>
  <si>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</si>
  <si>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</si>
  <si>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</si>
  <si>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</si>
  <si>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</si>
  <si>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</si>
  <si>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</si>
  <si>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</si>
  <si>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</si>
  <si>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</si>
  <si>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</si>
  <si>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</si>
  <si>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</si>
  <si>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</si>
  <si>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</si>
  <si>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</si>
  <si>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</si>
  <si>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</si>
  <si>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</si>
  <si>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</si>
  <si>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</si>
  <si>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</si>
  <si>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</si>
  <si>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</si>
  <si>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</si>
  <si>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</si>
  <si>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</si>
  <si>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</si>
  <si>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</si>
  <si>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</si>
  <si>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</si>
  <si>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</si>
  <si>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</si>
  <si>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</si>
  <si>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</si>
  <si>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</si>
  <si>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</si>
  <si>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</si>
  <si>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</si>
  <si>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</si>
  <si>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</si>
  <si>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</si>
  <si>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</si>
  <si>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</si>
  <si>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</si>
  <si>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</si>
  <si>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</si>
  <si>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</si>
  <si>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</si>
  <si>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</si>
  <si>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</si>
  <si>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</si>
  <si>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</si>
  <si>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</si>
  <si>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</si>
  <si>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</si>
  <si>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</si>
  <si>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</si>
  <si>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</si>
  <si>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</si>
  <si>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</si>
  <si>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</si>
  <si>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</si>
  <si>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</si>
  <si>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</si>
  <si>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</si>
  <si>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</si>
  <si>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</si>
  <si>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</si>
  <si>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</si>
  <si>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</si>
  <si>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</si>
  <si>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</si>
  <si>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</si>
  <si>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</si>
  <si>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</si>
  <si>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</si>
  <si>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</si>
  <si>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</si>
  <si>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</si>
  <si>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</si>
  <si>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</si>
  <si>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</si>
  <si>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</si>
  <si>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</si>
  <si>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</si>
  <si>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</si>
  <si>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</si>
  <si>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</si>
  <si>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</si>
  <si>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</si>
  <si>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</si>
  <si>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</si>
  <si>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</si>
  <si>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</si>
  <si>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</si>
  <si>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</si>
  <si>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</si>
  <si>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</si>
  <si>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</si>
  <si>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</si>
  <si>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</si>
  <si>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</si>
  <si>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</si>
  <si>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</si>
  <si>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</si>
  <si>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</si>
  <si>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</si>
  <si>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</si>
  <si>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</si>
  <si>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</si>
  <si>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</si>
  <si>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</si>
  <si>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</si>
  <si>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</si>
  <si>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</si>
  <si>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</si>
  <si>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</si>
  <si>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</si>
  <si>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</si>
  <si>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</si>
  <si>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</si>
  <si>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</si>
  <si>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</si>
  <si>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</si>
  <si>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</si>
  <si>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</si>
  <si>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</si>
  <si>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</si>
  <si>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</si>
  <si>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</si>
  <si>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</si>
  <si>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</si>
  <si>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</si>
  <si>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</si>
  <si>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</si>
  <si>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</si>
  <si>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</si>
  <si>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</si>
  <si>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</si>
  <si>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</si>
  <si>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</si>
  <si>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</si>
  <si>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</si>
  <si>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</si>
  <si>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</si>
  <si>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</si>
  <si>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</si>
  <si>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</si>
  <si>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</si>
  <si>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</si>
  <si>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</si>
  <si>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</si>
  <si>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</si>
  <si>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</si>
  <si>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</si>
  <si>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</si>
  <si>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</si>
  <si>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</si>
  <si>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</si>
  <si>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</si>
  <si>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</si>
  <si>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</si>
  <si>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</si>
  <si>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</si>
  <si>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</si>
  <si>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</si>
  <si>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</si>
  <si>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</si>
  <si>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</si>
  <si>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</si>
  <si>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</si>
  <si>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</si>
  <si>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</si>
  <si>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</si>
  <si>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</si>
  <si>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</si>
  <si>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</si>
  <si>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</si>
  <si>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</si>
  <si>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</si>
  <si>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</si>
  <si>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</si>
  <si>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</si>
  <si>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</si>
  <si>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</si>
  <si>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</si>
  <si>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</si>
  <si>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</si>
  <si>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</si>
  <si>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</si>
  <si>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</si>
  <si>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</si>
  <si>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</si>
  <si>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</si>
  <si>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</si>
  <si>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</si>
  <si>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</si>
  <si>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</si>
  <si>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</si>
  <si>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</si>
  <si>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</si>
  <si>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</si>
  <si>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</si>
  <si>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</si>
  <si>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</si>
  <si>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</si>
  <si>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</si>
  <si>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</si>
  <si>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</si>
  <si>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</si>
  <si>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</si>
  <si>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</si>
  <si>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</si>
  <si>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</si>
  <si>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</si>
  <si>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</si>
  <si>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</si>
  <si>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</si>
  <si>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</si>
  <si>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</si>
  <si>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</si>
  <si>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</si>
  <si>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</si>
  <si>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</si>
  <si>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</si>
  <si>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</si>
  <si>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</si>
  <si>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</si>
  <si>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</si>
  <si>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</si>
  <si>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</si>
  <si>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</si>
  <si>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</si>
  <si>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</si>
  <si>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</si>
  <si>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</si>
  <si>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</si>
  <si>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</si>
  <si>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</si>
  <si>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</si>
  <si>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</si>
  <si>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</si>
  <si>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</si>
  <si>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</si>
  <si>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</si>
  <si>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</si>
  <si>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</si>
  <si>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</si>
  <si>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</si>
  <si>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</si>
  <si>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</si>
  <si>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</si>
  <si>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</si>
  <si>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</si>
  <si>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</si>
  <si>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</si>
  <si>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</si>
  <si>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</si>
  <si>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</si>
  <si>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</si>
  <si>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</si>
  <si>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</si>
  <si>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</si>
  <si>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</si>
  <si>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</si>
  <si>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</si>
  <si>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</si>
  <si>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</si>
  <si>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</si>
  <si>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</si>
  <si>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</si>
  <si>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</si>
  <si>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</si>
  <si>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</si>
  <si>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</si>
  <si>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</si>
  <si>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</si>
  <si>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</si>
  <si>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</si>
  <si>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</si>
  <si>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</si>
  <si>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</si>
  <si>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</si>
  <si>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</si>
  <si>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</si>
  <si>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</si>
  <si>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</si>
  <si>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</si>
  <si>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</si>
  <si>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</si>
  <si>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</si>
  <si>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</si>
  <si>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</si>
  <si>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</si>
  <si>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</si>
  <si>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</si>
  <si>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</si>
  <si>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</si>
  <si>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</si>
  <si>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</si>
  <si>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</si>
  <si>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</si>
  <si>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</si>
  <si>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</si>
  <si>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</si>
  <si>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</si>
  <si>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</si>
  <si>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</si>
  <si>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</si>
  <si>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</si>
  <si>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</si>
  <si>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</si>
  <si>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</si>
  <si>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</si>
  <si>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</si>
  <si>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</si>
  <si>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</si>
  <si>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</si>
  <si>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</si>
  <si>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</si>
  <si>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</si>
  <si>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</si>
  <si>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</si>
  <si>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</si>
  <si>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</si>
  <si>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</si>
  <si>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</si>
  <si>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</si>
  <si>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</si>
  <si>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</si>
  <si>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</si>
  <si>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</si>
  <si>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</si>
  <si>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</si>
  <si>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</si>
  <si>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</si>
  <si>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</si>
  <si>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</si>
  <si>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</si>
  <si>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</si>
  <si>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</si>
  <si>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</si>
  <si>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</si>
  <si>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</si>
  <si>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</si>
  <si>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</si>
  <si>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</si>
  <si>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</si>
  <si>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</si>
  <si>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</si>
  <si>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</si>
  <si>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</si>
  <si>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</si>
  <si>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</si>
  <si>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</si>
  <si>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</si>
  <si>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</si>
  <si>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</si>
  <si>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</si>
  <si>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</si>
  <si>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</si>
  <si>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</si>
  <si>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</si>
  <si>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</si>
  <si>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</si>
  <si>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</si>
  <si>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</si>
  <si>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</si>
  <si>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</si>
  <si>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</si>
  <si>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</si>
  <si>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</si>
  <si>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</si>
  <si>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</si>
  <si>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</si>
  <si>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</si>
  <si>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</si>
  <si>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</si>
  <si>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</si>
  <si>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</si>
  <si>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</si>
  <si>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</si>
  <si>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</si>
  <si>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</si>
  <si>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</si>
  <si>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</si>
  <si>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</si>
  <si>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</si>
  <si>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</si>
  <si>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</si>
  <si>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</si>
  <si>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</si>
  <si>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</si>
  <si>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</si>
  <si>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</si>
  <si>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</si>
  <si>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</si>
  <si>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</si>
  <si>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</si>
  <si>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</si>
  <si>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</si>
  <si>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</si>
  <si>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</si>
  <si>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</si>
  <si>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</si>
  <si>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</si>
  <si>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</si>
  <si>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</si>
  <si>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</si>
  <si>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</si>
  <si>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</si>
  <si>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</si>
  <si>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</si>
  <si>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</si>
  <si>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</si>
  <si>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</si>
  <si>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</si>
  <si>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</si>
  <si>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</si>
  <si>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</si>
  <si>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</si>
  <si>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</si>
  <si>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</si>
  <si>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</si>
  <si>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</si>
  <si>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</si>
  <si>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</si>
  <si>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</si>
  <si>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</si>
  <si>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</si>
  <si>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</si>
  <si>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</si>
  <si>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</si>
  <si>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</si>
  <si>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</si>
  <si>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</si>
  <si>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</si>
  <si>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</si>
  <si>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</si>
  <si>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</si>
  <si>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</si>
  <si>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</si>
  <si>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</si>
  <si>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</si>
  <si>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</si>
  <si>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</si>
  <si>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</si>
  <si>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</si>
  <si>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</si>
  <si>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</si>
  <si>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</si>
  <si>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</si>
  <si>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</si>
  <si>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</si>
  <si>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</si>
  <si>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</si>
  <si>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</si>
  <si>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</si>
  <si>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</si>
  <si>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</si>
  <si>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</si>
  <si>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</si>
  <si>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</si>
  <si>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</si>
  <si>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</si>
  <si>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</si>
  <si>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</si>
  <si>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</si>
  <si>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</si>
  <si>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</si>
  <si>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</si>
  <si>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</si>
  <si>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</si>
  <si>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</si>
  <si>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</si>
  <si>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</si>
  <si>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</si>
  <si>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</si>
  <si>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</si>
  <si>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</si>
  <si>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</si>
  <si>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</si>
  <si>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</si>
  <si>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</si>
  <si>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</si>
  <si>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</si>
  <si>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</si>
  <si>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</si>
  <si>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</si>
  <si>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</si>
  <si>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</si>
  <si>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</si>
  <si>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</si>
  <si>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</si>
  <si>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</si>
  <si>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</si>
  <si>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</si>
  <si>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</si>
  <si>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</si>
  <si>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</si>
  <si>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</si>
  <si>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</si>
  <si>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</si>
  <si>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</si>
  <si>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</si>
  <si>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</si>
  <si>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</si>
  <si>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</si>
  <si>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</si>
  <si>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</si>
  <si>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</si>
  <si>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</si>
  <si>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</si>
  <si>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</si>
  <si>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</si>
  <si>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</si>
  <si>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</si>
  <si>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</si>
  <si>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</si>
  <si>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</si>
  <si>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</si>
  <si>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</si>
  <si>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</si>
  <si>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</si>
  <si>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</si>
  <si>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</si>
  <si>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</si>
  <si>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</si>
  <si>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</si>
  <si>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</si>
  <si>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</si>
  <si>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</si>
  <si>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</si>
  <si>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</si>
  <si>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</si>
  <si>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</si>
  <si>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</si>
  <si>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</si>
  <si>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</si>
  <si>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</si>
  <si>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</si>
  <si>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</si>
  <si>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</si>
  <si>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</si>
  <si>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</si>
  <si>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</si>
  <si>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</si>
  <si>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</si>
  <si>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</si>
  <si>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</si>
  <si>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</si>
  <si>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</si>
  <si>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</si>
  <si>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</si>
  <si>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</si>
  <si>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</si>
  <si>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</si>
  <si>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</si>
  <si>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</si>
  <si>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</si>
  <si>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</si>
  <si>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</si>
  <si>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</si>
  <si>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</si>
  <si>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</si>
  <si>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</si>
  <si>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</si>
  <si>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</si>
  <si>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</si>
  <si>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</si>
  <si>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</si>
  <si>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</si>
  <si>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</si>
  <si>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</si>
  <si>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</si>
  <si>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</si>
  <si>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</si>
  <si>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</si>
  <si>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</si>
  <si>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</si>
  <si>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</si>
  <si>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</si>
  <si>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</si>
  <si>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</si>
  <si>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</si>
  <si>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</si>
  <si>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</si>
  <si>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</si>
  <si>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</si>
  <si>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</si>
  <si>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</si>
  <si>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</si>
  <si>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</si>
  <si>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</si>
  <si>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</si>
  <si>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</si>
  <si>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</si>
  <si>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</si>
  <si>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</si>
  <si>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</si>
  <si>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</si>
  <si>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</si>
  <si>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</si>
  <si>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</si>
  <si>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</si>
  <si>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</si>
  <si>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</si>
  <si>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</si>
  <si>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</si>
  <si>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</si>
  <si>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</si>
  <si>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</si>
  <si>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</si>
  <si>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</si>
  <si>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</si>
  <si>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</si>
  <si>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</si>
  <si>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</si>
  <si>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</si>
  <si>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</si>
  <si>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</si>
  <si>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</si>
  <si>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</si>
  <si>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</si>
  <si>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</si>
  <si>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</si>
  <si>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</si>
  <si>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</si>
  <si>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</si>
  <si>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</si>
  <si>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</si>
  <si>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</si>
  <si>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</si>
  <si>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</si>
  <si>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</si>
  <si>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</si>
  <si>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</si>
  <si>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</si>
  <si>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</si>
  <si>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</si>
  <si>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</si>
  <si>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</si>
  <si>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</si>
  <si>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</si>
  <si>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</si>
  <si>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</si>
  <si>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</si>
  <si>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</si>
  <si>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</si>
  <si>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</si>
  <si>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</si>
  <si>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</si>
  <si>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</si>
  <si>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</si>
  <si>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</si>
  <si>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</si>
  <si>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</si>
  <si>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</si>
  <si>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</si>
  <si>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</si>
  <si>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</si>
  <si>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</si>
  <si>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</si>
  <si>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</si>
  <si>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</si>
  <si>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</si>
  <si>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</si>
  <si>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</si>
  <si>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</si>
  <si>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</si>
  <si>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</si>
  <si>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</si>
  <si>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</si>
  <si>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</si>
  <si>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</si>
  <si>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</si>
  <si>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</si>
  <si>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</si>
  <si>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</si>
  <si>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</si>
  <si>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</si>
  <si>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</si>
  <si>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</si>
  <si>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</si>
  <si>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</si>
  <si>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</si>
  <si>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</si>
  <si>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</si>
  <si>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</si>
  <si>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</si>
  <si>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</si>
  <si>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</si>
  <si>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</si>
  <si>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</si>
  <si>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</si>
  <si>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</si>
  <si>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</si>
  <si>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</si>
  <si>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</si>
  <si>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</si>
  <si>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</si>
  <si>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</si>
  <si>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</si>
  <si>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</si>
  <si>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</si>
  <si>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</si>
  <si>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</si>
  <si>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</si>
  <si>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</si>
  <si>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</si>
  <si>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</si>
  <si>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</si>
  <si>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</si>
  <si>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</si>
  <si>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</si>
  <si>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</si>
  <si>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</si>
  <si>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</si>
  <si>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</si>
  <si>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</si>
  <si>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</si>
  <si>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</si>
  <si>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</si>
  <si>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</si>
  <si>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</si>
  <si>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</si>
  <si>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</si>
  <si>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</si>
  <si>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</si>
  <si>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</si>
  <si>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</si>
  <si>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</si>
  <si>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</si>
  <si>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</si>
  <si>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</si>
  <si>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</si>
  <si>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</si>
  <si>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</si>
  <si>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</si>
  <si>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</si>
  <si>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</si>
  <si>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</si>
  <si>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</si>
  <si>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</si>
  <si>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</si>
  <si>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</si>
  <si>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</si>
  <si>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</si>
  <si>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</si>
  <si>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</si>
  <si>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</si>
  <si>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</si>
  <si>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</si>
  <si>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</si>
  <si>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</si>
  <si>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</si>
  <si>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</si>
  <si>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</si>
  <si>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</si>
  <si>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</si>
  <si>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</si>
  <si>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</si>
  <si>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</si>
  <si>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</si>
  <si>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</si>
  <si>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</si>
  <si>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</si>
  <si>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</si>
  <si>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</si>
  <si>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</si>
  <si>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</si>
  <si>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</si>
  <si>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</si>
  <si>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</si>
  <si>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</si>
  <si>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</si>
  <si>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</si>
  <si>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</si>
  <si>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</si>
  <si>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</si>
  <si>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</si>
  <si>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</si>
  <si>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</si>
  <si>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</si>
  <si>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</si>
  <si>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</si>
  <si>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</si>
  <si>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</si>
  <si>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</si>
  <si>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</si>
  <si>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</si>
  <si>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</si>
  <si>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</si>
  <si>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</si>
  <si>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</si>
  <si>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</si>
  <si>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</si>
  <si>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</si>
  <si>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</si>
  <si>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</si>
  <si>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</si>
  <si>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</si>
  <si>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</si>
  <si>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</si>
  <si>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</si>
  <si>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</si>
  <si>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</si>
  <si>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</si>
  <si>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</si>
  <si>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</si>
  <si>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</si>
  <si>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</si>
  <si>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</si>
  <si>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</si>
  <si>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</si>
  <si>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</si>
  <si>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</si>
  <si>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</si>
  <si>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</si>
  <si>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</si>
  <si>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</si>
  <si>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</si>
  <si>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</si>
  <si>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</si>
  <si>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</si>
  <si>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</si>
  <si>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</si>
  <si>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</si>
  <si>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</si>
  <si>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</si>
  <si>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</si>
  <si>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</si>
  <si>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</si>
  <si>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</si>
  <si>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</si>
  <si>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</si>
  <si>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</si>
  <si>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</si>
  <si>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</si>
  <si>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</si>
  <si>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</si>
  <si>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</si>
  <si>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</si>
  <si>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</si>
  <si>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</si>
  <si>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</si>
  <si>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</si>
  <si>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</si>
  <si>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</si>
  <si>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</si>
  <si>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</si>
  <si>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</si>
  <si>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</si>
  <si>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</si>
  <si>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</si>
  <si>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</si>
  <si>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</si>
  <si>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</si>
  <si>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</si>
  <si>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</si>
  <si>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</si>
  <si>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</si>
  <si>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</si>
  <si>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</si>
  <si>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</si>
  <si>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</si>
  <si>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</si>
  <si>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</si>
  <si>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</si>
  <si>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</si>
  <si>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</si>
  <si>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</si>
  <si>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</si>
  <si>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</si>
  <si>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</si>
  <si>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</si>
  <si>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</si>
  <si>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</si>
  <si>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</si>
  <si>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</si>
  <si>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</si>
  <si>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</si>
  <si>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</si>
  <si>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</si>
  <si>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</si>
  <si>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</si>
  <si>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</si>
  <si>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</si>
  <si>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</si>
  <si>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</si>
  <si>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</si>
  <si>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</si>
  <si>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</si>
  <si>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</si>
  <si>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</si>
  <si>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</si>
  <si>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</si>
  <si>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</si>
  <si>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</si>
  <si>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</si>
  <si>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</si>
  <si>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</si>
  <si>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</si>
  <si>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</si>
  <si>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</si>
  <si>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</si>
  <si>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</si>
  <si>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</si>
  <si>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</si>
  <si>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</si>
  <si>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</si>
  <si>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</si>
  <si>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</si>
  <si>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</si>
  <si>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</si>
  <si>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</si>
  <si>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</si>
  <si>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</si>
  <si>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</si>
  <si>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</si>
  <si>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</si>
  <si>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</si>
  <si>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</si>
  <si>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</si>
  <si>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</si>
  <si>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</si>
  <si>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</si>
  <si>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</si>
  <si>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</si>
  <si>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</si>
  <si>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</si>
  <si>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</si>
  <si>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</si>
  <si>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</si>
  <si>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</si>
  <si>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</si>
  <si>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</si>
  <si>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</si>
  <si>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</si>
  <si>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</si>
  <si>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</si>
  <si>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</si>
  <si>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</si>
  <si>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</si>
  <si>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</si>
  <si>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</si>
  <si>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</si>
  <si>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</si>
  <si>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</si>
  <si>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</si>
  <si>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</si>
  <si>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</si>
  <si>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</si>
  <si>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</si>
  <si>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</si>
  <si>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</si>
  <si>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</si>
  <si>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</si>
  <si>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</si>
  <si>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</si>
  <si>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</si>
  <si>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</si>
  <si>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</si>
  <si>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</si>
  <si>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</si>
  <si>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</si>
  <si>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</si>
  <si>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</si>
  <si>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</si>
  <si>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</si>
  <si>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</si>
  <si>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</si>
  <si>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</si>
  <si>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</si>
  <si>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</si>
  <si>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</si>
  <si>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</si>
  <si>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</si>
  <si>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</si>
  <si>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</si>
  <si>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</si>
  <si>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</si>
  <si>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</si>
  <si>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</si>
  <si>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</si>
  <si>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</si>
  <si>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</si>
  <si>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</si>
  <si>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</si>
  <si>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</si>
  <si>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</si>
  <si>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</si>
  <si>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</si>
  <si>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</si>
  <si>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</si>
  <si>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</si>
  <si>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</si>
  <si>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</si>
  <si>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</si>
  <si>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</si>
  <si>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</si>
  <si>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</si>
  <si>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</si>
  <si>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</si>
  <si>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</si>
  <si>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</si>
  <si>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</si>
  <si>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</si>
  <si>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</si>
  <si>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</si>
  <si>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</si>
  <si>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</si>
  <si>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</si>
  <si>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</si>
  <si>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</si>
  <si>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</si>
  <si>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</si>
  <si>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</si>
  <si>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</si>
  <si>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</si>
  <si>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</si>
  <si>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</si>
  <si>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</si>
  <si>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</si>
  <si>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</si>
  <si>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</si>
  <si>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</si>
  <si>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</si>
  <si>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</si>
  <si>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</si>
  <si>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</si>
  <si>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</si>
  <si>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</si>
  <si>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</si>
  <si>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</si>
  <si>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</si>
  <si>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</si>
  <si>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</si>
  <si>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</si>
  <si>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</si>
  <si>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</si>
  <si>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</si>
  <si>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</si>
  <si>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</si>
  <si>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</si>
  <si>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</si>
  <si>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</si>
  <si>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</si>
  <si>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</si>
  <si>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</si>
  <si>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</si>
  <si>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</si>
  <si>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</si>
  <si>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</si>
  <si>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</si>
  <si>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</si>
  <si>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</si>
  <si>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</si>
  <si>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</si>
  <si>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</si>
  <si>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</si>
  <si>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</si>
  <si>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</si>
  <si>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</si>
  <si>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</si>
  <si>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</si>
  <si>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</si>
  <si>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</si>
  <si>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</si>
  <si>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</si>
  <si>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</si>
  <si>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</si>
  <si>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</si>
  <si>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</si>
  <si>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</si>
  <si>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</si>
  <si>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</si>
  <si>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</si>
  <si>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</si>
  <si>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</si>
  <si>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</si>
  <si>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</si>
  <si>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</si>
  <si>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</si>
  <si>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</si>
  <si>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</si>
  <si>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</si>
  <si>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</si>
  <si>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</si>
  <si>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</si>
  <si>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</si>
  <si>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</si>
  <si>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</si>
  <si>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</si>
  <si>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</si>
  <si>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</si>
  <si>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</si>
  <si>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</si>
  <si>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</si>
  <si>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</si>
  <si>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</si>
  <si>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</si>
  <si>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</si>
  <si>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</si>
  <si>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</si>
  <si>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</si>
  <si>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</si>
  <si>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</si>
  <si>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</si>
  <si>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</si>
  <si>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</si>
  <si>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</si>
  <si>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</si>
  <si>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</si>
  <si>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</si>
  <si>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</si>
  <si>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</si>
  <si>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</si>
  <si>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</si>
  <si>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</si>
  <si>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</si>
  <si>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</si>
  <si>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</si>
  <si>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</si>
  <si>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</si>
  <si>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</si>
  <si>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</si>
  <si>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</si>
  <si>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</si>
  <si>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</si>
  <si>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</si>
  <si>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</si>
  <si>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</si>
  <si>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</si>
  <si>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</si>
  <si>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</si>
  <si>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</si>
  <si>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</si>
  <si>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</si>
  <si>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</si>
  <si>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</si>
  <si>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</si>
  <si>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</si>
  <si>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</si>
  <si>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</si>
  <si>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</si>
  <si>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</si>
  <si>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</si>
  <si>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</si>
  <si>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</si>
  <si>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</si>
  <si>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</si>
  <si>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</si>
  <si>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</si>
  <si>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</si>
  <si>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</si>
  <si>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</si>
  <si>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</si>
  <si>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</si>
  <si>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</si>
  <si>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</si>
  <si>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</si>
  <si>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</si>
  <si>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</si>
  <si>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</si>
  <si>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</si>
  <si>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</si>
  <si>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</si>
  <si>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</si>
  <si>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</si>
  <si>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</si>
  <si>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</si>
  <si>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</si>
  <si>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</si>
  <si>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</si>
  <si>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</si>
  <si>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</si>
  <si>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</si>
  <si>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</si>
  <si>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</si>
  <si>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</si>
  <si>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</si>
  <si>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</si>
  <si>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</si>
  <si>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</si>
  <si>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</si>
  <si>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</si>
  <si>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</si>
  <si>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</si>
  <si>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</si>
  <si>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</si>
  <si>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</si>
  <si>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</si>
  <si>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</si>
  <si>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</si>
  <si>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</si>
  <si>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</si>
  <si>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</si>
  <si>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</si>
  <si>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</si>
  <si>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</si>
  <si>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</si>
  <si>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</si>
  <si>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</si>
  <si>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</si>
  <si>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</si>
  <si>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</si>
  <si>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</si>
  <si>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</si>
  <si>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</si>
  <si>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</si>
  <si>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</si>
  <si>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</si>
  <si>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</si>
  <si>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</si>
  <si>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</si>
  <si>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</si>
  <si>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</si>
  <si>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</si>
  <si>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</si>
  <si>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</si>
  <si>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</si>
  <si>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</si>
  <si>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</si>
  <si>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</si>
  <si>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</si>
  <si>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</si>
  <si>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</si>
  <si>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</si>
  <si>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</si>
  <si>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</si>
  <si>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</si>
  <si>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</si>
  <si>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</si>
  <si>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</si>
  <si>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</si>
  <si>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</si>
  <si>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</si>
  <si>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</si>
  <si>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</si>
  <si>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</si>
  <si>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</si>
  <si>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</si>
  <si>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</si>
  <si>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</si>
  <si>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</si>
  <si>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</si>
  <si>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</si>
  <si>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</si>
  <si>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</si>
  <si>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</si>
  <si>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</si>
  <si>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</si>
  <si>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</si>
  <si>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</si>
  <si>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</si>
  <si>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</si>
  <si>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</si>
  <si>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</si>
  <si>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</si>
  <si>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</si>
  <si>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</si>
  <si>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</si>
  <si>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</si>
  <si>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</si>
  <si>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</si>
  <si>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</si>
  <si>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</si>
  <si>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</si>
  <si>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</si>
  <si>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</si>
  <si>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</si>
  <si>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</si>
  <si>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</si>
  <si>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</si>
  <si>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</si>
  <si>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</si>
  <si>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</si>
  <si>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</si>
  <si>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</si>
  <si>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</si>
  <si>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</si>
  <si>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</si>
  <si>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</si>
  <si>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</si>
  <si>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</si>
  <si>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</si>
  <si>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</si>
  <si>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</si>
  <si>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</si>
  <si>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</si>
  <si>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</si>
  <si>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</si>
  <si>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</si>
  <si>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</si>
  <si>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</si>
  <si>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</si>
  <si>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</si>
  <si>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</si>
  <si>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</si>
  <si>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</si>
  <si>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</si>
  <si>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</si>
  <si>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</si>
  <si>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</si>
  <si>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</si>
  <si>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</si>
  <si>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</si>
  <si>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</si>
  <si>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</si>
  <si>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</si>
  <si>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</si>
  <si>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</si>
  <si>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</si>
  <si>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</si>
  <si>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</si>
  <si>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</si>
  <si>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</si>
  <si>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</si>
  <si>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</si>
  <si>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</si>
  <si>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</si>
  <si>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</si>
  <si>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</si>
  <si>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</si>
  <si>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</si>
  <si>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</si>
  <si>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</si>
  <si>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</si>
  <si>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</si>
  <si>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</si>
  <si>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</si>
  <si>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</si>
  <si>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</si>
  <si>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</si>
  <si>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</si>
  <si>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</si>
  <si>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</si>
  <si>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</si>
  <si>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</si>
  <si>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</si>
  <si>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</si>
  <si>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</si>
  <si>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</si>
  <si>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</si>
  <si>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</si>
  <si>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</si>
  <si>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</si>
  <si>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</si>
  <si>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</si>
  <si>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</si>
  <si>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</si>
  <si>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</si>
  <si>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</si>
  <si>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</si>
  <si>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</si>
  <si>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</si>
  <si>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</si>
  <si>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</si>
  <si>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</si>
  <si>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</si>
  <si>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</si>
  <si>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</si>
  <si>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</si>
  <si>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</si>
  <si>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</si>
  <si>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</si>
  <si>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</si>
  <si>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</si>
  <si>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</si>
  <si>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</si>
  <si>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</si>
  <si>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</si>
  <si>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</si>
  <si>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</si>
  <si>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</si>
  <si>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</si>
  <si>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</si>
  <si>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</si>
  <si>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</si>
  <si>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</si>
  <si>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</si>
  <si>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</si>
  <si>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</si>
  <si>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</si>
  <si>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</si>
  <si>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</si>
  <si>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</si>
  <si>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</si>
  <si>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</si>
  <si>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</si>
  <si>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</si>
  <si>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</si>
  <si>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</si>
  <si>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</si>
  <si>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</si>
  <si>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</si>
  <si>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</si>
  <si>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</si>
  <si>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</si>
  <si>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</si>
  <si>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</si>
  <si>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</si>
  <si>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</si>
  <si>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</si>
  <si>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</si>
  <si>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</si>
  <si>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</si>
  <si>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</si>
  <si>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</si>
  <si>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</si>
  <si>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</si>
  <si>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</si>
  <si>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</si>
  <si>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</si>
  <si>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</si>
  <si>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</si>
  <si>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</si>
  <si>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</si>
  <si>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</si>
  <si>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</si>
  <si>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</si>
  <si>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</si>
  <si>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</si>
  <si>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</si>
  <si>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</si>
  <si>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</si>
  <si>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</si>
  <si>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</si>
  <si>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</si>
  <si>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</si>
  <si>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</si>
  <si>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</si>
  <si>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</si>
  <si>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</si>
  <si>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</si>
  <si>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</si>
  <si>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</si>
  <si>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</si>
  <si>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</si>
  <si>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</si>
  <si>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</si>
  <si>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</si>
  <si>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</si>
  <si>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</si>
  <si>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</si>
  <si>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</si>
  <si>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</si>
  <si>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</si>
  <si>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</si>
  <si>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</si>
  <si>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</si>
  <si>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</si>
  <si>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</si>
  <si>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</si>
  <si>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</si>
  <si>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</si>
  <si>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</si>
  <si>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</si>
  <si>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</si>
  <si>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</si>
  <si>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</si>
  <si>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</si>
  <si>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</si>
  <si>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</si>
  <si>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</si>
  <si>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</si>
  <si>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</si>
  <si>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</si>
  <si>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</si>
  <si>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</si>
  <si>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</si>
  <si>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</si>
  <si>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</si>
  <si>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</si>
  <si>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</si>
  <si>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</si>
  <si>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</si>
  <si>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</si>
  <si>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</si>
  <si>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</si>
  <si>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</si>
  <si>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</si>
  <si>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</si>
  <si>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</si>
  <si>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</si>
  <si>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</si>
  <si>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</si>
  <si>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</si>
  <si>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</si>
  <si>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</si>
  <si>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</si>
  <si>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</si>
  <si>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</si>
  <si>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</si>
  <si>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</si>
  <si>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</si>
  <si>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</si>
  <si>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</si>
  <si>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</si>
  <si>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</si>
  <si>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</si>
  <si>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</si>
  <si>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</si>
  <si>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</si>
  <si>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</si>
  <si>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</si>
  <si>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</si>
  <si>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</si>
  <si>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</si>
  <si>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</si>
  <si>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</si>
  <si>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</si>
  <si>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</si>
  <si>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</si>
  <si>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</si>
  <si>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</si>
  <si>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</si>
  <si>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</si>
  <si>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</si>
  <si>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</si>
  <si>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</si>
  <si>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</si>
  <si>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</si>
  <si>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</si>
  <si>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</si>
  <si>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</si>
  <si>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</si>
  <si>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</si>
  <si>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</si>
  <si>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</si>
  <si>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</si>
  <si>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</si>
  <si>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</si>
  <si>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</si>
  <si>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</si>
  <si>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</si>
  <si>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</si>
  <si>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</si>
  <si>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</si>
  <si>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</si>
  <si>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</si>
  <si>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</si>
  <si>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</si>
  <si>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</si>
  <si>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</si>
  <si>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</si>
  <si>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</si>
  <si>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</si>
  <si>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</si>
  <si>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</si>
  <si>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</si>
  <si>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</si>
  <si>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</si>
  <si>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</si>
  <si>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</si>
  <si>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</si>
  <si>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</si>
  <si>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</si>
  <si>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</si>
  <si>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</si>
  <si>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</si>
  <si>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</si>
  <si>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</si>
  <si>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</si>
  <si>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</si>
  <si>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</si>
  <si>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</si>
  <si>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</si>
  <si>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</si>
  <si>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</si>
  <si>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</si>
  <si>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</si>
  <si>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</si>
  <si>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</si>
  <si>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</si>
  <si>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</si>
  <si>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</si>
  <si>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</si>
  <si>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</si>
  <si>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</si>
  <si>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</si>
  <si>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</si>
  <si>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</si>
  <si>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</si>
  <si>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</si>
  <si>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</si>
  <si>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</si>
  <si>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</si>
  <si>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</si>
  <si>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</si>
  <si>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</si>
  <si>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</si>
  <si>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</si>
  <si>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</si>
  <si>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</si>
  <si>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</si>
  <si>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</si>
  <si>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</si>
  <si>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</si>
  <si>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</si>
  <si>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</si>
  <si>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</si>
  <si>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</si>
  <si>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</si>
  <si>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</si>
  <si>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</si>
  <si>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</si>
  <si>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</si>
  <si>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</si>
  <si>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</si>
  <si>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</si>
  <si>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</si>
  <si>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</si>
  <si>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</si>
  <si>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</si>
  <si>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</si>
  <si>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</si>
  <si>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</si>
  <si>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</si>
  <si>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</si>
  <si>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</si>
  <si>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</si>
  <si>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</si>
  <si>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</si>
  <si>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</si>
  <si>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</si>
  <si>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</si>
  <si>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</si>
  <si>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</si>
  <si>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</si>
  <si>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</si>
  <si>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</si>
  <si>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</si>
  <si>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</si>
  <si>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</si>
  <si>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</si>
  <si>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</si>
  <si>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</si>
  <si>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</si>
  <si>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</si>
  <si>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</si>
  <si>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</si>
  <si>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</si>
  <si>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</si>
  <si>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</si>
  <si>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</si>
  <si>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</si>
  <si>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</si>
  <si>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</si>
  <si>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</si>
  <si>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</si>
  <si>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</si>
  <si>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</si>
  <si>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</si>
  <si>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</si>
  <si>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</si>
  <si>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</si>
  <si>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</si>
  <si>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</si>
  <si>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</si>
  <si>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</si>
  <si>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</si>
  <si>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</si>
  <si>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</si>
  <si>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</si>
  <si>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</si>
  <si>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</si>
  <si>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</si>
  <si>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</si>
  <si>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</si>
  <si>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</si>
  <si>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</si>
  <si>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</si>
  <si>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</si>
  <si>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</si>
  <si>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</si>
  <si>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</si>
  <si>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</si>
  <si>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</si>
  <si>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</si>
  <si>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</si>
  <si>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</si>
  <si>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</si>
  <si>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</si>
  <si>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</si>
  <si>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</si>
  <si>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</si>
  <si>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</si>
  <si>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</si>
  <si>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</si>
  <si>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</si>
  <si>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</si>
  <si>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</si>
  <si>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</si>
  <si>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</si>
  <si>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</si>
  <si>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</si>
  <si>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</si>
  <si>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</si>
  <si>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</si>
  <si>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</si>
  <si>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</si>
  <si>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</si>
  <si>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</si>
  <si>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</si>
  <si>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</si>
  <si>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</si>
  <si>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</si>
  <si>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</si>
  <si>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</si>
  <si>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</si>
  <si>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</si>
  <si>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</si>
  <si>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</si>
  <si>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</si>
  <si>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</si>
  <si>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</si>
  <si>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</si>
  <si>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</si>
  <si>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</si>
  <si>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</si>
  <si>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</si>
  <si>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</si>
  <si>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</si>
  <si>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</si>
  <si>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</si>
  <si>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</si>
  <si>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</si>
  <si>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</si>
  <si>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</si>
  <si>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</si>
  <si>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</si>
  <si>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</si>
  <si>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</si>
  <si>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</si>
  <si>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</si>
  <si>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</si>
  <si>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</si>
  <si>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</si>
  <si>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</si>
  <si>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</si>
  <si>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</si>
  <si>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</si>
  <si>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</si>
  <si>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</si>
  <si>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</si>
  <si>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</si>
  <si>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</si>
  <si>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</si>
  <si>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</si>
  <si>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</si>
  <si>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</si>
  <si>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</si>
  <si>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</si>
  <si>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</si>
  <si>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</si>
  <si>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</si>
  <si>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</si>
  <si>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</si>
  <si>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</si>
  <si>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</si>
  <si>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</si>
  <si>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</si>
  <si>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</si>
  <si>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</si>
  <si>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</si>
  <si>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</si>
  <si>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</si>
  <si>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</si>
  <si>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</si>
  <si>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</si>
  <si>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</si>
  <si>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</si>
  <si>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</si>
  <si>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</si>
  <si>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</si>
  <si>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</si>
  <si>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</si>
  <si>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</si>
  <si>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</si>
  <si>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</si>
  <si>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</si>
  <si>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</si>
  <si>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</si>
  <si>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</si>
  <si>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</si>
  <si>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</si>
  <si>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</si>
  <si>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</si>
  <si>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</si>
  <si>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</si>
  <si>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</si>
  <si>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</si>
  <si>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</si>
  <si>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</si>
  <si>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</si>
  <si>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</si>
  <si>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</si>
  <si>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</si>
  <si>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</si>
  <si>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</si>
  <si>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</si>
  <si>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</si>
  <si>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</si>
  <si>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</si>
  <si>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</si>
  <si>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</si>
  <si>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</si>
  <si>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</si>
  <si>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</si>
  <si>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</si>
  <si>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</si>
  <si>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</si>
  <si>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</si>
  <si>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</si>
  <si>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</si>
  <si>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</si>
  <si>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</si>
  <si>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</si>
  <si>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</si>
  <si>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</si>
  <si>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</si>
  <si>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</si>
  <si>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</si>
  <si>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</si>
  <si>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</si>
  <si>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</si>
  <si>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</si>
  <si>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</si>
  <si>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</si>
  <si>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</si>
  <si>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</si>
  <si>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</si>
  <si>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</si>
  <si>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</si>
  <si>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</si>
  <si>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</si>
  <si>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</si>
  <si>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</si>
  <si>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</si>
  <si>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</si>
  <si>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</si>
  <si>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</si>
  <si>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</si>
  <si>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</si>
  <si>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</si>
  <si>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</si>
  <si>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</si>
  <si>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</si>
  <si>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</si>
  <si>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</si>
  <si>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</si>
  <si>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</si>
  <si>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</si>
  <si>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</si>
  <si>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</si>
  <si>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</si>
  <si>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</si>
  <si>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</si>
  <si>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</si>
  <si>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</si>
  <si>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</si>
  <si>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</si>
  <si>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</si>
  <si>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</si>
  <si>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</si>
  <si>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</si>
  <si>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</si>
  <si>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</si>
  <si>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</si>
  <si>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</si>
  <si>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</si>
  <si>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</si>
  <si>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</si>
  <si>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</si>
  <si>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</si>
  <si>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</si>
  <si>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</si>
  <si>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</si>
  <si>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</si>
  <si>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</si>
  <si>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</si>
  <si>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</si>
  <si>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</si>
  <si>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</si>
  <si>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</si>
  <si>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</si>
  <si>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</si>
  <si>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</si>
  <si>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</si>
  <si>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</si>
  <si>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</si>
  <si>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</si>
  <si>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</si>
  <si>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</si>
  <si>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</si>
  <si>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</si>
  <si>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</si>
  <si>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</si>
  <si>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</si>
  <si>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</si>
  <si>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</si>
  <si>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</si>
  <si>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</si>
  <si>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</si>
  <si>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</si>
  <si>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</si>
  <si>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</si>
  <si>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</si>
  <si>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</si>
  <si>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</si>
  <si>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</si>
  <si>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</si>
  <si>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</si>
  <si>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</si>
  <si>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</si>
  <si>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</si>
  <si>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</si>
  <si>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</si>
  <si>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</si>
  <si>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</si>
  <si>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</si>
  <si>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</si>
  <si>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</si>
  <si>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</si>
  <si>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</si>
  <si>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</si>
  <si>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</si>
  <si>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</si>
  <si>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</si>
  <si>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</si>
  <si>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</si>
  <si>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</si>
  <si>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</si>
  <si>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</si>
  <si>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</si>
  <si>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</si>
  <si>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</si>
  <si>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</si>
  <si>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</si>
  <si>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</si>
  <si>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</si>
  <si>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</si>
  <si>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</si>
  <si>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</si>
  <si>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</si>
  <si>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</si>
  <si>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</si>
  <si>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</si>
  <si>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</si>
  <si>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</si>
  <si>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</si>
  <si>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</si>
  <si>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</si>
  <si>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</si>
  <si>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</si>
  <si>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</si>
  <si>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</si>
  <si>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</si>
  <si>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</si>
  <si>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</si>
  <si>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</si>
  <si>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</si>
  <si>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</si>
  <si>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</si>
  <si>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</si>
  <si>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</si>
  <si>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</si>
  <si>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</si>
  <si>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</si>
  <si>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</si>
  <si>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</si>
  <si>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</si>
  <si>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</si>
  <si>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</si>
  <si>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</si>
  <si>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</si>
  <si>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</si>
  <si>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</si>
  <si>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</si>
  <si>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</si>
  <si>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</si>
  <si>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</si>
  <si>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</si>
  <si>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</si>
  <si>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</si>
  <si>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</si>
  <si>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</si>
  <si>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</si>
  <si>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</si>
  <si>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</si>
  <si>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</si>
  <si>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</si>
  <si>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</si>
  <si>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</si>
  <si>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</si>
  <si>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</si>
  <si>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</si>
  <si>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</si>
  <si>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</si>
  <si>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</si>
  <si>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</si>
  <si>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</si>
  <si>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</si>
  <si>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</si>
  <si>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</si>
  <si>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</si>
  <si>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</si>
  <si>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</si>
  <si>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</si>
  <si>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</si>
  <si>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</si>
  <si>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</si>
  <si>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</si>
  <si>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</si>
  <si>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</si>
  <si>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</si>
  <si>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</si>
  <si>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</si>
  <si>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</si>
  <si>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</si>
  <si>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</si>
  <si>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</si>
  <si>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</si>
  <si>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</si>
  <si>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</si>
  <si>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</si>
  <si>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</si>
  <si>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</si>
  <si>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</si>
  <si>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</si>
  <si>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</si>
  <si>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</si>
  <si>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</si>
  <si>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</si>
  <si>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</si>
  <si>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</si>
  <si>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</si>
  <si>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</si>
  <si>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</si>
  <si>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</si>
  <si>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</si>
  <si>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</si>
  <si>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</si>
  <si>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</si>
  <si>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</si>
  <si>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</si>
  <si>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</si>
  <si>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</si>
  <si>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</si>
  <si>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</si>
  <si>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</si>
  <si>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</si>
  <si>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</si>
  <si>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</si>
  <si>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</si>
  <si>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</si>
  <si>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</si>
  <si>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</si>
  <si>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</si>
  <si>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</si>
  <si>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</si>
  <si>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</si>
  <si>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</si>
  <si>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</si>
  <si>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</si>
  <si>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</si>
  <si>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</si>
  <si>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</si>
  <si>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</si>
  <si>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</si>
  <si>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</si>
  <si>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</si>
  <si>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</si>
  <si>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</si>
  <si>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</si>
  <si>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</si>
  <si>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</si>
  <si>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</si>
  <si>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</si>
  <si>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</si>
  <si>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</si>
  <si>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</si>
  <si>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</si>
  <si>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</si>
  <si>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</si>
  <si>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</si>
  <si>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</si>
  <si>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</si>
  <si>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</si>
  <si>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</si>
  <si>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</si>
  <si>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</si>
  <si>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</si>
  <si>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</si>
  <si>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</si>
  <si>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</si>
  <si>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</si>
  <si>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</si>
  <si>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</si>
  <si>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</si>
  <si>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</si>
  <si>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</si>
  <si>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</si>
  <si>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</si>
  <si>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</si>
  <si>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</si>
  <si>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</si>
  <si>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</si>
  <si>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</si>
  <si>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</si>
  <si>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</si>
  <si>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</si>
  <si>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</si>
  <si>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</si>
  <si>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</si>
  <si>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</si>
  <si>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</si>
  <si>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</si>
  <si>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</si>
  <si>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</si>
  <si>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</si>
  <si>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</si>
  <si>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</si>
  <si>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</si>
  <si>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</si>
  <si>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</si>
  <si>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</si>
  <si>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</si>
  <si>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</si>
  <si>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</si>
  <si>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</si>
  <si>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</si>
  <si>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</si>
  <si>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</si>
  <si>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</si>
  <si>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</si>
  <si>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</si>
  <si>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</si>
  <si>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</si>
  <si>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</si>
  <si>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</si>
  <si>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</si>
  <si>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</si>
  <si>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</si>
  <si>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</si>
  <si>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</si>
  <si>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</si>
  <si>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</si>
  <si>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</si>
  <si>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</si>
  <si>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</si>
  <si>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</si>
  <si>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</si>
  <si>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</si>
  <si>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</si>
  <si>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</si>
  <si>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</si>
  <si>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</si>
  <si>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</si>
  <si>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</si>
  <si>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</si>
  <si>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</si>
  <si>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</si>
  <si>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</si>
  <si>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</si>
  <si>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</si>
  <si>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</si>
  <si>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</si>
  <si>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</si>
  <si>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</si>
  <si>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</si>
  <si>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</si>
  <si>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</si>
  <si>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</si>
  <si>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</si>
  <si>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</si>
  <si>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</si>
  <si>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</si>
  <si>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</si>
  <si>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</si>
  <si>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</si>
  <si>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</si>
  <si>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</si>
  <si>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</si>
  <si>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</si>
  <si>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</si>
  <si>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</si>
  <si>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</si>
  <si>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</si>
  <si>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</si>
  <si>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</si>
  <si>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</si>
  <si>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</si>
  <si>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</si>
  <si>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</si>
  <si>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</si>
  <si>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</si>
  <si>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</si>
  <si>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</si>
  <si>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</si>
  <si>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</si>
  <si>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</si>
  <si>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</si>
  <si>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</si>
  <si>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</si>
  <si>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</si>
  <si>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</si>
  <si>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</si>
  <si>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</si>
  <si>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</si>
  <si>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</si>
  <si>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</si>
  <si>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</si>
  <si>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</si>
  <si>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</si>
  <si>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</si>
  <si>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</si>
  <si>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</si>
  <si>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</si>
  <si>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</si>
  <si>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</si>
  <si>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</si>
  <si>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</si>
  <si>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</si>
  <si>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</si>
  <si>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</si>
  <si>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</si>
  <si>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</si>
  <si>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</si>
  <si>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</si>
  <si>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</si>
  <si>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</si>
  <si>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</si>
  <si>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</si>
  <si>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</si>
  <si>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</si>
  <si>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</si>
  <si>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</si>
  <si>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</si>
  <si>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</si>
  <si>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</si>
  <si>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</si>
  <si>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</si>
  <si>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</si>
  <si>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</si>
  <si>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</si>
  <si>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</si>
  <si>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</si>
  <si>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</si>
  <si>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</si>
  <si>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</si>
  <si>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</si>
  <si>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</si>
  <si>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</si>
  <si>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</si>
  <si>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</si>
  <si>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</si>
  <si>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</si>
  <si>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</si>
  <si>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</si>
  <si>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</si>
  <si>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</si>
  <si>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</si>
  <si>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</si>
  <si>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</si>
  <si>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</si>
  <si>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</si>
  <si>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</si>
  <si>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</si>
  <si>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</si>
  <si>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</si>
  <si>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</si>
  <si>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</si>
  <si>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</si>
  <si>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</si>
  <si>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</si>
  <si>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</si>
  <si>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</si>
  <si>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</si>
  <si>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</si>
  <si>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</si>
  <si>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</si>
  <si>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</si>
  <si>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</si>
  <si>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</si>
  <si>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</si>
  <si>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</si>
  <si>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</si>
  <si>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</si>
  <si>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</si>
  <si>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</si>
  <si>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</si>
  <si>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</si>
  <si>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</si>
  <si>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</si>
  <si>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</si>
  <si>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</si>
  <si>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</si>
  <si>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</si>
  <si>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</si>
  <si>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</si>
  <si>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</si>
  <si>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</si>
  <si>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</si>
  <si>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</si>
  <si>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</si>
  <si>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</si>
  <si>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</si>
  <si>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</si>
  <si>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</si>
  <si>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</si>
  <si>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</si>
  <si>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</si>
  <si>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</si>
  <si>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</si>
  <si>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</si>
  <si>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</si>
  <si>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</si>
  <si>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</si>
  <si>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</si>
  <si>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</si>
  <si>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</si>
  <si>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</si>
  <si>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</si>
  <si>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</si>
  <si>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</si>
  <si>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</si>
  <si>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</si>
  <si>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</si>
  <si>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</si>
  <si>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</si>
  <si>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</si>
  <si>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</si>
  <si>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</si>
  <si>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</si>
  <si>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</si>
  <si>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</si>
  <si>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</si>
  <si>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</si>
  <si>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</si>
  <si>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</si>
  <si>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</si>
  <si>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</si>
  <si>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</si>
  <si>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</si>
  <si>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</si>
  <si>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</si>
  <si>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</si>
  <si>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</si>
  <si>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</si>
  <si>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</si>
  <si>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</si>
  <si>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</si>
  <si>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</si>
  <si>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</si>
  <si>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</si>
  <si>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</si>
  <si>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</si>
  <si>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</si>
  <si>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</si>
  <si>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</si>
  <si>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</si>
  <si>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</si>
  <si>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</si>
  <si>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</si>
  <si>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</si>
  <si>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</si>
  <si>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</si>
  <si>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</si>
  <si>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</si>
  <si>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</si>
  <si>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</si>
  <si>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</si>
  <si>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</si>
  <si>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</si>
  <si>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</si>
  <si>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</si>
  <si>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</si>
  <si>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</si>
  <si>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</si>
  <si>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</si>
  <si>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</si>
  <si>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</si>
  <si>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</si>
  <si>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</si>
  <si>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</si>
  <si>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</si>
  <si>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</si>
  <si>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</si>
  <si>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</si>
  <si>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</si>
  <si>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</si>
  <si>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</si>
  <si>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</si>
  <si>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</si>
  <si>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</si>
  <si>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</si>
  <si>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</si>
  <si>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</si>
  <si>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</si>
  <si>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</si>
  <si>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</si>
  <si>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</si>
  <si>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</si>
  <si>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</si>
  <si>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</si>
  <si>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</si>
  <si>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</si>
  <si>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</si>
  <si>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</si>
  <si>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</si>
  <si>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</si>
  <si>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</si>
  <si>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</si>
  <si>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</si>
  <si>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</si>
  <si>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</si>
  <si>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</si>
  <si>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</si>
  <si>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</si>
  <si>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</si>
  <si>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</si>
  <si>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</si>
  <si>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</si>
  <si>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</si>
  <si>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</si>
  <si>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</si>
  <si>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</si>
  <si>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</si>
  <si>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</si>
  <si>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</si>
  <si>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</si>
  <si>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</si>
  <si>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</si>
  <si>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</si>
  <si>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</si>
  <si>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</si>
  <si>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</si>
  <si>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</si>
  <si>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</si>
  <si>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</si>
  <si>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</si>
  <si>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</si>
  <si>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</si>
  <si>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</si>
  <si>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</si>
  <si>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</si>
  <si>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</si>
  <si>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</si>
  <si>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</si>
  <si>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</si>
  <si>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</si>
  <si>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</si>
  <si>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</si>
  <si>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</si>
  <si>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</si>
  <si>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</si>
  <si>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</si>
  <si>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</si>
  <si>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</si>
  <si>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</si>
  <si>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</si>
  <si>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</si>
  <si>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</si>
  <si>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</si>
  <si>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</si>
  <si>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</si>
  <si>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</si>
  <si>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</si>
  <si>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</si>
  <si>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</si>
  <si>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</si>
  <si>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</si>
  <si>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</si>
  <si>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</si>
  <si>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</si>
  <si>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</si>
  <si>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</si>
  <si>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</si>
  <si>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</si>
  <si>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</si>
  <si>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</si>
  <si>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</si>
  <si>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</si>
  <si>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</si>
  <si>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</si>
  <si>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</si>
  <si>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</si>
  <si>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</si>
  <si>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</si>
  <si>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</si>
  <si>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</si>
  <si>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</si>
  <si>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</si>
  <si>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</si>
  <si>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</si>
  <si>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</si>
  <si>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</si>
  <si>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</si>
  <si>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</si>
  <si>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</si>
  <si>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</si>
  <si>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</si>
  <si>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</si>
  <si>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</si>
  <si>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</si>
  <si>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</si>
  <si>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</si>
  <si>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</si>
  <si>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</si>
  <si>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</si>
  <si>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</si>
  <si>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</si>
  <si>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</si>
  <si>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</si>
  <si>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</si>
  <si>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</si>
  <si>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</si>
  <si>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</si>
  <si>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</si>
  <si>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</si>
  <si>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</si>
  <si>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</si>
  <si>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</si>
  <si>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</si>
  <si>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</si>
  <si>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</si>
  <si>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</si>
  <si>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</si>
  <si>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</si>
  <si>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</si>
  <si>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</si>
  <si>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</si>
  <si>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</si>
  <si>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</si>
  <si>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</si>
  <si>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</si>
  <si>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</si>
  <si>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</si>
  <si>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</si>
  <si>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</si>
  <si>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</si>
  <si>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</si>
  <si>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</si>
  <si>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</si>
  <si>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</si>
  <si>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</si>
  <si>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</si>
  <si>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</si>
  <si>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</si>
  <si>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</si>
  <si>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</si>
  <si>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</si>
  <si>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</si>
  <si>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</si>
  <si>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</si>
  <si>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</si>
  <si>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</si>
  <si>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</si>
  <si>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</si>
  <si>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</si>
  <si>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</si>
  <si>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</si>
  <si>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</si>
  <si>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</si>
  <si>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</si>
  <si>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</si>
  <si>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</si>
  <si>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</si>
  <si>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</si>
  <si>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</si>
  <si>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</si>
  <si>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</si>
  <si>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</si>
  <si>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</si>
  <si>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</si>
  <si>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</si>
  <si>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</si>
  <si>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</si>
  <si>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</si>
  <si>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</si>
  <si>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</si>
  <si>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</si>
  <si>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</si>
  <si>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</si>
  <si>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</si>
  <si>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</si>
  <si>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</si>
  <si>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</si>
  <si>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</si>
  <si>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</si>
  <si>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</si>
  <si>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</si>
  <si>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</si>
  <si>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</si>
  <si>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</si>
  <si>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</si>
  <si>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</si>
  <si>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</si>
  <si>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</si>
  <si>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</si>
  <si>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</si>
  <si>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</si>
  <si>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</si>
  <si>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</si>
  <si>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</si>
  <si>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</si>
  <si>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</si>
  <si>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</si>
  <si>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</si>
  <si>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</si>
  <si>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</si>
  <si>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</si>
  <si>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</si>
  <si>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</si>
  <si>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</si>
  <si>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</si>
  <si>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</si>
  <si>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</si>
  <si>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</si>
  <si>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</si>
  <si>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</si>
  <si>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</si>
  <si>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</si>
  <si>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</si>
  <si>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</si>
  <si>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</si>
  <si>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</si>
  <si>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</si>
  <si>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</si>
  <si>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</si>
  <si>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</si>
  <si>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</si>
  <si>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</si>
  <si>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</si>
  <si>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</si>
  <si>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</si>
  <si>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</si>
  <si>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</si>
  <si>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</si>
  <si>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</si>
  <si>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</si>
  <si>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</si>
  <si>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</si>
  <si>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</si>
  <si>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</si>
  <si>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</si>
  <si>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</si>
  <si>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</si>
  <si>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</si>
  <si>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</si>
  <si>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</si>
  <si>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</si>
  <si>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</si>
  <si>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</si>
  <si>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</si>
  <si>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</si>
  <si>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</si>
  <si>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</si>
  <si>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</si>
  <si>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</si>
  <si>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</si>
  <si>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</si>
  <si>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</si>
  <si>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</si>
  <si>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</si>
  <si>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</si>
  <si>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</si>
  <si>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</si>
  <si>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</si>
  <si>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</si>
  <si>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</si>
  <si>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</si>
  <si>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</si>
  <si>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</si>
  <si>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</si>
  <si>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</si>
  <si>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</si>
  <si>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</si>
  <si>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</si>
  <si>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</si>
  <si>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</si>
  <si>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</si>
  <si>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</si>
  <si>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</si>
  <si>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</si>
  <si>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</si>
  <si>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</si>
  <si>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</si>
  <si>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</si>
  <si>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</si>
  <si>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</si>
  <si>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</si>
  <si>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</si>
  <si>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</si>
  <si>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</si>
  <si>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</si>
  <si>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</si>
  <si>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</si>
  <si>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</si>
  <si>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</si>
  <si>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</si>
  <si>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</si>
  <si>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</si>
  <si>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</si>
  <si>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</si>
  <si>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</si>
  <si>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</si>
  <si>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</si>
  <si>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</si>
  <si>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</si>
  <si>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</si>
  <si>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</si>
  <si>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</si>
  <si>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</si>
  <si>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</si>
  <si>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</si>
  <si>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</si>
  <si>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</si>
  <si>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</si>
  <si>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</si>
  <si>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</si>
  <si>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</si>
  <si>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</si>
  <si>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</si>
  <si>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</si>
  <si>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</si>
  <si>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</si>
  <si>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</si>
  <si>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</si>
  <si>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</si>
  <si>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</si>
  <si>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</si>
  <si>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</si>
  <si>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</si>
  <si>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</si>
  <si>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</si>
  <si>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</si>
  <si>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</si>
  <si>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</si>
  <si>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</si>
  <si>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</si>
  <si>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</si>
  <si>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</si>
  <si>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</si>
  <si>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</si>
  <si>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</si>
  <si>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</si>
  <si>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</si>
  <si>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</si>
  <si>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</si>
  <si>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</si>
  <si>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</si>
  <si>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</si>
  <si>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</si>
  <si>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</si>
  <si>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</si>
  <si>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</si>
  <si>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</si>
  <si>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</si>
  <si>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</si>
  <si>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</si>
  <si>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</si>
  <si>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</si>
  <si>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</si>
  <si>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</si>
  <si>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</si>
  <si>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</si>
  <si>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</si>
  <si>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</si>
  <si>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</si>
  <si>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</si>
  <si>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</si>
  <si>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</si>
  <si>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</si>
  <si>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</si>
  <si>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</si>
  <si>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</si>
  <si>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</si>
  <si>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</si>
  <si>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</si>
  <si>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</si>
  <si>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</si>
  <si>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</si>
  <si>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</si>
  <si>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</si>
  <si>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</si>
  <si>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</si>
  <si>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</si>
  <si>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</si>
  <si>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</si>
  <si>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</si>
  <si>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</si>
  <si>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</si>
  <si>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</si>
  <si>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</si>
  <si>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</si>
  <si>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</si>
  <si>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</si>
  <si>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</si>
  <si>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</si>
  <si>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</si>
  <si>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</si>
  <si>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</si>
  <si>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</si>
  <si>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</si>
  <si>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</si>
  <si>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</si>
  <si>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</si>
  <si>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</si>
  <si>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</si>
  <si>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</si>
  <si>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</si>
  <si>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</si>
  <si>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</si>
  <si>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</si>
  <si>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</si>
  <si>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</si>
  <si>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</si>
  <si>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</si>
  <si>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</si>
  <si>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</si>
  <si>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</si>
  <si>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</si>
  <si>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</si>
  <si>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</si>
  <si>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</si>
  <si>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</si>
  <si>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</si>
  <si>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</si>
  <si>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</si>
  <si>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</si>
  <si>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</si>
  <si>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</si>
  <si>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</si>
  <si>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</si>
  <si>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</si>
  <si>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</si>
  <si>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</si>
  <si>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</si>
  <si>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</si>
  <si>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</si>
  <si>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</si>
  <si>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</si>
  <si>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</si>
  <si>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</si>
  <si>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</si>
  <si>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</si>
  <si>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</si>
  <si>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</si>
  <si>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</si>
  <si>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</si>
  <si>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</si>
  <si>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</si>
  <si>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</si>
  <si>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</si>
  <si>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</si>
  <si>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</si>
  <si>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</si>
  <si>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</si>
  <si>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</si>
  <si>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</si>
  <si>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</si>
  <si>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</si>
  <si>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</si>
  <si>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</si>
  <si>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</si>
  <si>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</si>
  <si>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</si>
  <si>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</si>
  <si>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</si>
  <si>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</si>
  <si>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</si>
  <si>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</si>
  <si>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</si>
  <si>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</si>
  <si>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</si>
  <si>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</si>
  <si>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</si>
  <si>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</si>
  <si>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</si>
  <si>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</si>
  <si>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</si>
  <si>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</si>
  <si>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</si>
  <si>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</si>
  <si>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</si>
  <si>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</si>
  <si>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</si>
  <si>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</si>
  <si>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</si>
  <si>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</si>
  <si>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</si>
  <si>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</si>
  <si>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</si>
  <si>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</si>
  <si>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</si>
  <si>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</si>
  <si>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</si>
  <si>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</si>
  <si>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</si>
  <si>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</si>
  <si>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</si>
  <si>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</si>
  <si>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</si>
  <si>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</si>
  <si>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</si>
  <si>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</si>
  <si>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</si>
  <si>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</si>
  <si>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</si>
  <si>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</si>
  <si>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</si>
  <si>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</si>
  <si>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</si>
  <si>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</si>
  <si>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</si>
  <si>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</si>
  <si>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</si>
  <si>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</si>
  <si>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</si>
  <si>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</si>
  <si>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</si>
  <si>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</si>
  <si>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</si>
  <si>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</si>
  <si>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</si>
  <si>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</si>
  <si>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</si>
  <si>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</si>
  <si>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</si>
  <si>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</si>
  <si>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</si>
  <si>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</si>
  <si>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</si>
  <si>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</si>
  <si>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</si>
  <si>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</si>
  <si>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</si>
  <si>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</si>
  <si>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</si>
  <si>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</si>
  <si>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</si>
  <si>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</si>
  <si>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</si>
  <si>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</si>
  <si>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</si>
  <si>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</si>
  <si>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</si>
  <si>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</si>
  <si>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</si>
  <si>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</si>
  <si>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</si>
  <si>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</si>
  <si>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</si>
  <si>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</si>
  <si>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</si>
  <si>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</si>
  <si>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</si>
  <si>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</si>
  <si>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</si>
  <si>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</si>
  <si>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</si>
  <si>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</si>
  <si>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</si>
  <si>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</si>
  <si>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</si>
  <si>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</si>
  <si>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</si>
  <si>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</si>
  <si>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</si>
  <si>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</si>
  <si>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</si>
  <si>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</si>
  <si>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</si>
  <si>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</si>
  <si>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</si>
  <si>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</si>
  <si>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</si>
  <si>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</si>
  <si>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</si>
  <si>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</si>
  <si>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</si>
  <si>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</si>
  <si>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</si>
  <si>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</si>
  <si>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</si>
  <si>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</si>
  <si>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</si>
  <si>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</si>
  <si>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</si>
  <si>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</si>
  <si>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</si>
  <si>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</si>
  <si>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</si>
  <si>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</si>
  <si>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</si>
  <si>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</si>
  <si>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</si>
  <si>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</si>
  <si>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</si>
  <si>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</si>
  <si>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</si>
  <si>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</si>
  <si>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</si>
  <si>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</si>
  <si>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</si>
  <si>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</si>
  <si>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</si>
  <si>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</si>
  <si>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</si>
  <si>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</si>
  <si>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</si>
  <si>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</si>
  <si>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</si>
  <si>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</si>
  <si>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</si>
  <si>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</si>
  <si>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</si>
  <si>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</si>
  <si>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</si>
  <si>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</si>
  <si>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</si>
  <si>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</si>
  <si>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</si>
  <si>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</si>
  <si>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</si>
  <si>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</si>
  <si>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</si>
  <si>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</si>
  <si>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</si>
  <si>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</si>
  <si>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</si>
  <si>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</si>
  <si>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</si>
  <si>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</si>
  <si>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</si>
  <si>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</si>
  <si>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</si>
  <si>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</si>
  <si>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</si>
  <si>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</si>
  <si>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</si>
  <si>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</si>
  <si>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</si>
  <si>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</si>
  <si>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</si>
  <si>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</si>
  <si>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</si>
  <si>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</si>
  <si>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</si>
  <si>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</si>
  <si>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</si>
  <si>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</si>
  <si>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</si>
  <si>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</si>
  <si>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</si>
  <si>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</si>
  <si>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</si>
  <si>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</si>
  <si>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</si>
  <si>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</si>
  <si>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</si>
  <si>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</si>
  <si>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</si>
  <si>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</si>
  <si>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</si>
  <si>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</si>
  <si>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</si>
  <si>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</si>
  <si>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</si>
  <si>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</si>
  <si>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</si>
  <si>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</si>
  <si>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</si>
  <si>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</si>
  <si>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</si>
  <si>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</si>
  <si>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</si>
  <si>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</si>
  <si>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</si>
  <si>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</si>
  <si>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</si>
  <si>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</si>
  <si>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</si>
  <si>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</si>
  <si>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</si>
  <si>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</si>
  <si>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</si>
  <si>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</si>
  <si>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</si>
  <si>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</si>
  <si>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</si>
  <si>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</si>
  <si>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</si>
  <si>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</si>
  <si>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</si>
  <si>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</si>
  <si>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</si>
  <si>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</si>
  <si>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</si>
  <si>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</si>
  <si>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</si>
  <si>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</si>
  <si>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</si>
  <si>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</si>
  <si>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</si>
  <si>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</si>
  <si>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</si>
  <si>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</si>
  <si>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</si>
  <si>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</si>
  <si>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</si>
  <si>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</si>
  <si>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</si>
  <si>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</si>
  <si>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</si>
  <si>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</si>
  <si>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</si>
  <si>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</si>
  <si>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</si>
  <si>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</si>
  <si>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</si>
  <si>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</si>
  <si>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</si>
  <si>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</si>
  <si>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</si>
  <si>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</si>
  <si>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</si>
  <si>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</si>
  <si>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</si>
  <si>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</si>
  <si>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</si>
  <si>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</si>
  <si>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</si>
  <si>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</si>
  <si>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</si>
  <si>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</si>
  <si>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</si>
  <si>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</si>
  <si>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</si>
  <si>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</si>
  <si>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</si>
  <si>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</si>
  <si>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</si>
  <si>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</si>
  <si>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</si>
  <si>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</si>
  <si>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</si>
  <si>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</si>
  <si>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</si>
  <si>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</si>
  <si>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</si>
  <si>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</si>
  <si>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</si>
  <si>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</si>
  <si>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</si>
  <si>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</si>
  <si>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</si>
  <si>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</si>
  <si>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</si>
  <si>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</si>
  <si>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</si>
  <si>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</si>
  <si>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</si>
  <si>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</si>
  <si>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</si>
  <si>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</si>
  <si>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</si>
  <si>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</si>
  <si>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</si>
  <si>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</si>
  <si>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</si>
  <si>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</si>
  <si>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</si>
  <si>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</si>
  <si>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</si>
  <si>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</si>
  <si>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</si>
  <si>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</si>
  <si>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</si>
  <si>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</si>
  <si>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</si>
  <si>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</si>
  <si>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</si>
  <si>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</si>
  <si>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</si>
  <si>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</si>
  <si>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</si>
  <si>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</si>
  <si>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</si>
  <si>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</si>
  <si>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</si>
  <si>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</si>
  <si>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</si>
  <si>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</si>
  <si>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</si>
  <si>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</si>
  <si>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</si>
  <si>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</si>
  <si>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</si>
  <si>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</si>
  <si>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</si>
  <si>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</si>
  <si>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</si>
  <si>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</si>
  <si>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</si>
  <si>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</si>
  <si>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</si>
  <si>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</si>
  <si>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</si>
  <si>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</si>
  <si>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</si>
  <si>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</si>
  <si>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</si>
  <si>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</si>
  <si>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</si>
  <si>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</si>
  <si>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</si>
  <si>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</si>
  <si>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</si>
  <si>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</si>
  <si>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</si>
  <si>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</si>
  <si>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</si>
  <si>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</si>
  <si>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</si>
  <si>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</si>
  <si>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</si>
  <si>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</si>
  <si>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</si>
  <si>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</si>
  <si>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</si>
  <si>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</si>
  <si>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</si>
  <si>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</si>
  <si>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</si>
  <si>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</si>
  <si>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</si>
  <si>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</si>
  <si>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</si>
  <si>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</si>
  <si>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</si>
  <si>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</si>
  <si>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</si>
  <si>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</si>
  <si>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</si>
  <si>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</si>
  <si>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</si>
  <si>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</si>
  <si>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</si>
  <si>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</si>
  <si>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</si>
  <si>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</si>
  <si>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</si>
  <si>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</si>
  <si>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</si>
  <si>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</si>
  <si>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</si>
  <si>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</si>
  <si>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</si>
  <si>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</si>
  <si>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</si>
  <si>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</si>
  <si>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</si>
  <si>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</si>
  <si>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</si>
  <si>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</si>
  <si>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</si>
  <si>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</si>
  <si>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</si>
  <si>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</si>
  <si>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</si>
  <si>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</si>
  <si>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</si>
  <si>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</si>
  <si>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</si>
  <si>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</si>
  <si>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</si>
  <si>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</si>
  <si>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</si>
  <si>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</si>
  <si>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</si>
  <si>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</si>
  <si>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</si>
  <si>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</si>
  <si>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</si>
  <si>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</si>
  <si>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</si>
  <si>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</si>
  <si>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</si>
  <si>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</si>
  <si>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</si>
  <si>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</si>
  <si>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</si>
  <si>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</si>
  <si>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</si>
  <si>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</si>
  <si>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</si>
  <si>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</si>
  <si>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</si>
  <si>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</si>
  <si>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</si>
  <si>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</si>
  <si>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</si>
  <si>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</si>
  <si>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</si>
  <si>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</si>
  <si>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</si>
  <si>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</si>
  <si>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</si>
  <si>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</si>
  <si>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</si>
  <si>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</si>
  <si>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</si>
  <si>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</si>
  <si>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</si>
  <si>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</si>
  <si>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</si>
  <si>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</si>
  <si>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</si>
  <si>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</si>
  <si>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</si>
  <si>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</si>
  <si>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</si>
  <si>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</si>
  <si>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</si>
  <si>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</si>
  <si>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</si>
  <si>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</si>
  <si>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</si>
  <si>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</si>
  <si>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</si>
  <si>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</si>
  <si>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</si>
  <si>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</si>
  <si>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</si>
  <si>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</si>
  <si>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</si>
  <si>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</si>
  <si>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</si>
  <si>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</si>
  <si>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</si>
  <si>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</si>
  <si>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</si>
  <si>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</si>
  <si>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</si>
  <si>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</si>
  <si>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</si>
  <si>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</si>
  <si>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</si>
  <si>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</si>
  <si>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</si>
  <si>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</si>
  <si>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</si>
  <si>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</si>
  <si>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</si>
  <si>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</si>
  <si>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</si>
  <si>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</si>
  <si>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</si>
  <si>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</si>
  <si>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</si>
  <si>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</si>
  <si>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</si>
  <si>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</si>
  <si>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</si>
  <si>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</si>
  <si>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</si>
  <si>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</si>
  <si>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</si>
  <si>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</si>
  <si>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</si>
  <si>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</si>
  <si>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</si>
  <si>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</si>
  <si>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</si>
  <si>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</si>
  <si>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</si>
  <si>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</si>
  <si>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</si>
  <si>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</si>
  <si>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</si>
  <si>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</si>
  <si>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</si>
  <si>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</si>
  <si>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</si>
  <si>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</si>
  <si>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</si>
  <si>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</si>
  <si>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</si>
  <si>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</si>
  <si>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</si>
  <si>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</si>
  <si>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</si>
  <si>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</si>
  <si>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</si>
  <si>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</si>
  <si>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</si>
  <si>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</si>
  <si>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</si>
  <si>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</si>
  <si>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</si>
  <si>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</si>
  <si>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</si>
  <si>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</si>
  <si>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</si>
  <si>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</si>
  <si>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</si>
  <si>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</si>
  <si>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</si>
  <si>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</si>
  <si>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</si>
  <si>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</si>
  <si>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</si>
  <si>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</si>
  <si>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</si>
  <si>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</si>
  <si>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</si>
  <si>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</si>
  <si>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</si>
  <si>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</si>
  <si>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</si>
  <si>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</si>
  <si>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</si>
  <si>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</si>
  <si>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</si>
  <si>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</si>
  <si>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</si>
  <si>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</si>
  <si>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</si>
  <si>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</si>
  <si>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</si>
  <si>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</si>
  <si>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</si>
  <si>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</si>
  <si>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</si>
  <si>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</si>
  <si>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</si>
  <si>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</si>
  <si>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</si>
  <si>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</si>
  <si>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</si>
  <si>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</si>
  <si>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</si>
  <si>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</si>
  <si>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</si>
  <si>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</si>
  <si>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</si>
  <si>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</si>
  <si>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</si>
  <si>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</si>
  <si>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</si>
  <si>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</si>
  <si>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</si>
  <si>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</si>
  <si>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</si>
  <si>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</si>
  <si>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</si>
  <si>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</si>
  <si>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</si>
  <si>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</si>
  <si>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</si>
  <si>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</si>
  <si>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</si>
  <si>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</si>
  <si>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</si>
  <si>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</si>
  <si>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</si>
  <si>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</si>
  <si>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</si>
  <si>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</si>
  <si>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</si>
  <si>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</si>
  <si>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</si>
  <si>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</si>
  <si>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</si>
  <si>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</si>
  <si>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</si>
  <si>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</si>
  <si>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</si>
  <si>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</si>
  <si>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</si>
  <si>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</si>
  <si>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</si>
  <si>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</si>
  <si>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</si>
  <si>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</si>
  <si>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</si>
  <si>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</si>
  <si>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</si>
  <si>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</si>
  <si>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</si>
  <si>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</si>
  <si>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</si>
  <si>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</si>
  <si>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</si>
  <si>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</si>
  <si>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</si>
  <si>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</si>
  <si>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</si>
  <si>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</si>
  <si>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</si>
  <si>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</si>
  <si>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</si>
  <si>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</si>
  <si>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</si>
  <si>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</si>
  <si>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</si>
  <si>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</si>
  <si>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</si>
  <si>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</si>
  <si>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</si>
  <si>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</si>
  <si>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</si>
  <si>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</si>
  <si>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</si>
  <si>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</si>
  <si>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</si>
  <si>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</si>
  <si>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</si>
  <si>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</si>
  <si>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</si>
  <si>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</si>
  <si>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</si>
  <si>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</si>
  <si>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</si>
  <si>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</si>
  <si>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</si>
  <si>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</si>
  <si>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</si>
  <si>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</si>
  <si>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</si>
  <si>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</si>
  <si>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</si>
  <si>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</si>
  <si>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</si>
  <si>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</si>
  <si>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</si>
  <si>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</si>
  <si>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</si>
  <si>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</si>
  <si>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</si>
  <si>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</si>
  <si>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</si>
  <si>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</si>
  <si>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</si>
  <si>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</si>
  <si>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</si>
  <si>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</si>
  <si>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</si>
  <si>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</si>
  <si>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</si>
  <si>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</si>
  <si>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</si>
  <si>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</si>
  <si>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</si>
  <si>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</si>
  <si>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</si>
  <si>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</si>
  <si>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</si>
  <si>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</si>
  <si>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</si>
  <si>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</si>
  <si>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</si>
  <si>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</si>
  <si>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</si>
  <si>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</si>
  <si>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</si>
  <si>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</si>
  <si>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</si>
  <si>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</si>
  <si>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</si>
  <si>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</si>
  <si>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</si>
  <si>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</si>
  <si>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</si>
  <si>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</si>
  <si>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</si>
  <si>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</si>
  <si>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</si>
  <si>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</si>
  <si>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</si>
  <si>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</si>
  <si>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</si>
  <si>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</si>
  <si>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</si>
  <si>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</si>
  <si>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</si>
  <si>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</si>
  <si>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</si>
  <si>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</si>
  <si>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</si>
  <si>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</si>
  <si>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</si>
  <si>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</si>
  <si>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</si>
  <si>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</si>
  <si>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</si>
  <si>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</si>
  <si>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</si>
  <si>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</si>
  <si>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</si>
  <si>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</si>
  <si>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</si>
  <si>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</si>
  <si>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</si>
  <si>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</si>
  <si>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</si>
  <si>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</si>
  <si>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</si>
  <si>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</si>
  <si>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</si>
  <si>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</si>
  <si>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</si>
  <si>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</si>
  <si>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</si>
  <si>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</si>
  <si>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</si>
  <si>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</si>
  <si>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</si>
  <si>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</si>
  <si>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</si>
  <si>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</si>
  <si>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</si>
  <si>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</si>
  <si>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</si>
  <si>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</si>
  <si>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</si>
  <si>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</si>
  <si>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</si>
  <si>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</si>
  <si>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</si>
  <si>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</si>
  <si>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</si>
  <si>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</si>
  <si>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</si>
  <si>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</si>
  <si>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</si>
  <si>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</si>
  <si>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</si>
  <si>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</si>
  <si>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</si>
  <si>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</si>
  <si>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</si>
  <si>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</si>
  <si>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</si>
  <si>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</si>
  <si>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</si>
  <si>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</si>
  <si>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</si>
  <si>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</si>
  <si>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</si>
  <si>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</si>
  <si>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</si>
  <si>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</si>
  <si>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</si>
  <si>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</si>
  <si>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</si>
  <si>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</si>
  <si>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</si>
  <si>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</si>
  <si>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</si>
  <si>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</si>
  <si>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</si>
  <si>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</si>
  <si>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</si>
  <si>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</si>
  <si>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</si>
  <si>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</si>
  <si>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</si>
  <si>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</si>
  <si>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</si>
  <si>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</si>
  <si>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</si>
  <si>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</si>
  <si>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</si>
  <si>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</si>
  <si>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</si>
  <si>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</si>
  <si>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</si>
  <si>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</si>
  <si>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</si>
  <si>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</si>
  <si>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</si>
  <si>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</si>
  <si>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</si>
  <si>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</si>
  <si>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</si>
  <si>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</si>
  <si>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</si>
  <si>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</si>
  <si>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</si>
  <si>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</si>
  <si>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</si>
  <si>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</si>
  <si>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</si>
  <si>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</si>
  <si>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</si>
  <si>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</si>
  <si>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</si>
  <si>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</si>
  <si>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</si>
  <si>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</si>
  <si>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</si>
  <si>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</si>
  <si>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</si>
  <si>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</si>
  <si>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</si>
  <si>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</si>
  <si>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</si>
  <si>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</si>
  <si>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</si>
  <si>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</si>
  <si>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</si>
  <si>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</si>
  <si>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</si>
  <si>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</si>
  <si>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</si>
  <si>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</si>
  <si>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</si>
  <si>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</si>
  <si>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</si>
  <si>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</si>
  <si>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</si>
  <si>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</si>
  <si>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</si>
  <si>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</si>
  <si>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</si>
  <si>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</si>
  <si>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</si>
  <si>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</si>
  <si>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</si>
  <si>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</si>
  <si>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</si>
  <si>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</si>
  <si>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</si>
  <si>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</si>
  <si>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</si>
  <si>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</si>
  <si>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</si>
  <si>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</si>
  <si>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</si>
  <si>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</si>
  <si>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</si>
  <si>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</si>
  <si>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</si>
  <si>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</si>
  <si>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</si>
  <si>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</si>
  <si>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</si>
  <si>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</si>
  <si>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</si>
  <si>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</si>
  <si>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</si>
  <si>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</si>
  <si>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</si>
  <si>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</si>
  <si>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</si>
  <si>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</si>
  <si>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</si>
  <si>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</si>
  <si>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</si>
  <si>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</si>
  <si>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</si>
  <si>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</si>
  <si>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</si>
  <si>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</si>
  <si>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</si>
  <si>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</si>
  <si>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</si>
  <si>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</si>
  <si>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</si>
  <si>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</si>
  <si>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</si>
  <si>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</si>
  <si>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</si>
  <si>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</si>
  <si>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</si>
  <si>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</si>
  <si>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</si>
  <si>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</si>
  <si>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</si>
  <si>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</si>
  <si>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</si>
  <si>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</si>
  <si>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</si>
  <si>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</si>
  <si>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</si>
  <si>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</si>
  <si>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</si>
  <si>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</si>
  <si>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</si>
  <si>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</si>
  <si>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</si>
  <si>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</si>
  <si>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</si>
  <si>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</si>
  <si>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</si>
  <si>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</si>
  <si>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</si>
  <si>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</si>
  <si>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</si>
  <si>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</si>
  <si>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</si>
  <si>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</si>
  <si>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</si>
  <si>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</si>
  <si>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</si>
  <si>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</si>
  <si>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</si>
  <si>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</si>
  <si>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</si>
  <si>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</si>
  <si>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</si>
  <si>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</si>
  <si>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</si>
  <si>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</si>
  <si>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</si>
  <si>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</si>
  <si>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</si>
  <si>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</si>
  <si>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</si>
  <si>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</si>
  <si>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</si>
  <si>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</si>
  <si>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</si>
  <si>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</si>
  <si>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</si>
  <si>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</si>
  <si>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</si>
  <si>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</si>
  <si>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</si>
  <si>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</si>
  <si>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</si>
  <si>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</si>
  <si>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</si>
  <si>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</si>
  <si>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</si>
  <si>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</si>
  <si>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</si>
  <si>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</si>
  <si>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</si>
  <si>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</si>
  <si>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</si>
  <si>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</si>
  <si>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</si>
  <si>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</si>
  <si>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</si>
  <si>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</si>
  <si>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</si>
  <si>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</si>
  <si>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</si>
  <si>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</si>
  <si>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</si>
  <si>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</si>
  <si>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</si>
  <si>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</si>
  <si>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</si>
  <si>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</si>
  <si>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</si>
  <si>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</si>
  <si>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</si>
  <si>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</si>
  <si>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</si>
  <si>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</si>
  <si>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</si>
  <si>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</si>
  <si>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</si>
  <si>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</si>
  <si>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</si>
  <si>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</si>
  <si>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</si>
  <si>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</si>
  <si>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</si>
  <si>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</si>
  <si>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</si>
  <si>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</si>
  <si>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</si>
  <si>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</si>
  <si>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</si>
  <si>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</si>
  <si>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</si>
  <si>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</si>
  <si>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</si>
  <si>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</si>
  <si>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</si>
  <si>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</si>
  <si>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</si>
  <si>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</si>
  <si>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</si>
  <si>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</si>
  <si>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</si>
  <si>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</si>
  <si>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</si>
  <si>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</si>
  <si>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</si>
  <si>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</si>
  <si>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</si>
  <si>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</si>
  <si>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</si>
  <si>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</si>
  <si>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</si>
  <si>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</si>
  <si>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</si>
  <si>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</si>
  <si>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</si>
  <si>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</si>
  <si>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</si>
  <si>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</si>
  <si>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</si>
  <si>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</si>
  <si>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</si>
  <si>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</si>
  <si>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</si>
  <si>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</si>
  <si>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</si>
  <si>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</si>
  <si>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</si>
  <si>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</si>
  <si>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</si>
  <si>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</si>
  <si>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</si>
  <si>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</si>
  <si>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</si>
  <si>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</si>
  <si>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</si>
  <si>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</si>
  <si>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</si>
  <si>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</si>
  <si>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</si>
  <si>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</si>
  <si>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</si>
  <si>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</si>
  <si>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</si>
  <si>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</si>
  <si>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</si>
  <si>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</si>
  <si>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</si>
  <si>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</si>
  <si>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</si>
  <si>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</si>
  <si>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</si>
  <si>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</si>
  <si>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</si>
  <si>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</si>
  <si>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</si>
  <si>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</si>
  <si>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</si>
  <si>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</si>
  <si>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</si>
  <si>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</si>
  <si>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</si>
  <si>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</si>
  <si>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</si>
  <si>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</si>
  <si>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</si>
  <si>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</si>
  <si>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</si>
  <si>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</si>
  <si>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</si>
  <si>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</si>
  <si>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</si>
  <si>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</si>
  <si>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</si>
  <si>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</si>
  <si>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</si>
  <si>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</si>
  <si>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</si>
  <si>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</si>
  <si>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</si>
  <si>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</si>
  <si>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</si>
  <si>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</si>
  <si>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</si>
  <si>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</si>
  <si>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</si>
  <si>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</si>
  <si>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</si>
  <si>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</si>
  <si>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</si>
  <si>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</si>
  <si>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</si>
  <si>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</si>
  <si>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</si>
  <si>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</si>
  <si>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</si>
  <si>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</si>
  <si>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</si>
  <si>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</si>
  <si>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</si>
  <si>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</si>
  <si>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</si>
  <si>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</si>
  <si>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</si>
  <si>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</si>
  <si>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</si>
  <si>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</si>
  <si>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</si>
  <si>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</si>
  <si>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</si>
  <si>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</si>
  <si>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</si>
  <si>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</si>
  <si>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</si>
  <si>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</si>
  <si>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</si>
  <si>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</si>
  <si>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</si>
  <si>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</si>
  <si>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</si>
  <si>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</si>
  <si>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</si>
  <si>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</si>
  <si>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</si>
  <si>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</si>
  <si>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</si>
  <si>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</si>
  <si>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</si>
  <si>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</si>
  <si>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</si>
  <si>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</si>
  <si>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</si>
  <si>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</si>
  <si>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</si>
  <si>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</si>
  <si>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</si>
  <si>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</si>
  <si>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</si>
  <si>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</si>
  <si>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</si>
  <si>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</si>
  <si>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</si>
  <si>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</si>
  <si>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</si>
  <si>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</si>
  <si>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</si>
  <si>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</si>
  <si>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</si>
  <si>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</si>
  <si>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</si>
  <si>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</si>
  <si>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</si>
  <si>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</si>
  <si>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</si>
  <si>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</si>
  <si>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</si>
  <si>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</si>
  <si>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</si>
  <si>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</si>
  <si>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</si>
  <si>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</si>
  <si>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</si>
  <si>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</si>
  <si>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</si>
  <si>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</si>
  <si>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</si>
  <si>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</si>
  <si>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</si>
  <si>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</si>
  <si>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</si>
  <si>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</si>
  <si>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</si>
  <si>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</si>
  <si>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</si>
  <si>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</si>
  <si>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</si>
  <si>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</si>
  <si>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</si>
  <si>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</si>
  <si>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</si>
  <si>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</si>
  <si>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</si>
  <si>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</si>
  <si>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</si>
  <si>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</si>
  <si>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</si>
  <si>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</si>
  <si>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</si>
  <si>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</si>
  <si>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</si>
  <si>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</si>
  <si>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</si>
  <si>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</si>
  <si>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</si>
  <si>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</si>
  <si>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</si>
  <si>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</si>
  <si>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</si>
  <si>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</si>
  <si>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</si>
  <si>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</si>
  <si>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</si>
  <si>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</si>
  <si>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</si>
  <si>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</si>
  <si>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</si>
  <si>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</si>
  <si>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</si>
  <si>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</si>
  <si>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</si>
  <si>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</si>
  <si>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</si>
  <si>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</si>
  <si>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</si>
  <si>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</si>
  <si>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</si>
  <si>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</si>
  <si>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</si>
  <si>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</si>
  <si>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</si>
  <si>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</si>
  <si>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</si>
  <si>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</si>
  <si>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</si>
  <si>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</si>
  <si>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</si>
  <si>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</si>
  <si>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</si>
  <si>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</si>
  <si>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</si>
  <si>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</si>
  <si>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</si>
  <si>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</si>
  <si>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</si>
  <si>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</si>
  <si>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</si>
  <si>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</si>
  <si>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</si>
  <si>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</si>
  <si>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</si>
  <si>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</si>
  <si>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</si>
  <si>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</si>
  <si>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</si>
  <si>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</si>
  <si>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</si>
  <si>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</si>
  <si>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</si>
  <si>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</si>
  <si>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</si>
  <si>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</si>
  <si>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</si>
  <si>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</si>
  <si>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</si>
  <si>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</si>
  <si>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</si>
  <si>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</si>
  <si>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</si>
  <si>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</si>
  <si>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</si>
  <si>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</si>
  <si>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</si>
  <si>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</si>
  <si>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</si>
  <si>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</si>
  <si>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</si>
  <si>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</si>
  <si>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</si>
  <si>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</si>
  <si>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</si>
  <si>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</si>
  <si>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</si>
  <si>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</si>
  <si>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</si>
  <si>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</si>
  <si>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</si>
  <si>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</si>
  <si>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</si>
  <si>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</si>
  <si>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</si>
  <si>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</si>
  <si>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</si>
  <si>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</si>
  <si>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</si>
  <si>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</si>
  <si>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</si>
  <si>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</si>
  <si>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</si>
  <si>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</si>
  <si>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</si>
  <si>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</si>
  <si>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</si>
  <si>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</si>
  <si>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</si>
  <si>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</si>
  <si>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</si>
  <si>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</si>
  <si>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</si>
  <si>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</si>
  <si>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</si>
  <si>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</si>
  <si>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</si>
  <si>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</si>
  <si>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</si>
  <si>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</si>
  <si>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</si>
  <si>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</si>
  <si>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</si>
  <si>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</si>
  <si>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</si>
  <si>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</si>
  <si>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</si>
  <si>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</si>
  <si>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</si>
  <si>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</si>
  <si>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</si>
  <si>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</si>
  <si>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</si>
  <si>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</si>
  <si>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</si>
  <si>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</si>
  <si>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</si>
  <si>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</si>
  <si>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</si>
  <si>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</si>
  <si>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</si>
  <si>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</si>
  <si>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</si>
  <si>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</si>
  <si>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</si>
  <si>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</si>
  <si>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</si>
  <si>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</si>
  <si>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</si>
  <si>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</si>
  <si>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</si>
  <si>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</si>
  <si>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</si>
  <si>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</si>
  <si>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</si>
  <si>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</si>
  <si>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</si>
  <si>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</si>
  <si>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</si>
  <si>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</si>
  <si>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</si>
  <si>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</si>
  <si>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</si>
  <si>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</si>
  <si>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</si>
  <si>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</si>
  <si>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</si>
  <si>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</si>
  <si>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</si>
  <si>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</si>
  <si>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</si>
  <si>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</si>
  <si>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</si>
  <si>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</si>
  <si>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</si>
  <si>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</si>
  <si>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</si>
  <si>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</si>
  <si>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</si>
  <si>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</si>
  <si>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</si>
  <si>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</si>
  <si>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</si>
  <si>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</si>
  <si>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</si>
  <si>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</si>
  <si>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</si>
  <si>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</si>
  <si>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</si>
  <si>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</si>
  <si>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</si>
  <si>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</si>
  <si>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</si>
  <si>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</si>
  <si>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</si>
  <si>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</si>
  <si>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</si>
  <si>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</si>
  <si>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</si>
  <si>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</si>
  <si>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</si>
  <si>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</si>
  <si>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</si>
  <si>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</si>
  <si>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</si>
  <si>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</si>
  <si>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</si>
  <si>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</si>
  <si>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</si>
  <si>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</si>
  <si>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</si>
  <si>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</si>
  <si>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</si>
  <si>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</si>
  <si>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</si>
  <si>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</si>
  <si>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</si>
  <si>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</si>
  <si>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</si>
  <si>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</si>
  <si>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</si>
  <si>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</si>
  <si>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</si>
  <si>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</si>
  <si>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</si>
  <si>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</si>
  <si>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</si>
  <si>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</si>
  <si>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</si>
  <si>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</si>
  <si>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</si>
  <si>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</si>
  <si>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</si>
  <si>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</si>
  <si>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</si>
  <si>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</si>
  <si>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</si>
  <si>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</si>
  <si>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</si>
  <si>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</si>
  <si>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</si>
  <si>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</si>
  <si>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</si>
  <si>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</si>
  <si>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</si>
  <si>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</si>
  <si>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</si>
  <si>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</si>
  <si>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</si>
  <si>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</si>
  <si>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</si>
  <si>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</si>
  <si>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</si>
  <si>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</si>
  <si>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</si>
  <si>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</si>
  <si>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</si>
  <si>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</si>
  <si>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</si>
  <si>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</si>
  <si>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</si>
  <si>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</si>
  <si>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</si>
  <si>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</si>
  <si>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</si>
  <si>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</si>
  <si>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</si>
  <si>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</si>
  <si>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</si>
  <si>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</si>
  <si>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</si>
  <si>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</si>
  <si>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</si>
  <si>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</si>
  <si>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</si>
  <si>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</si>
  <si>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</si>
  <si>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</si>
  <si>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</si>
  <si>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</si>
  <si>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</si>
  <si>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</si>
  <si>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</si>
  <si>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</si>
  <si>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</si>
  <si>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</si>
  <si>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</si>
  <si>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</si>
  <si>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</si>
  <si>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</si>
  <si>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</si>
  <si>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</si>
  <si>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</si>
  <si>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</si>
  <si>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</si>
  <si>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</si>
  <si>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</si>
  <si>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</si>
  <si>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</si>
  <si>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</si>
  <si>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</si>
  <si>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</si>
  <si>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</si>
  <si>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</si>
  <si>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</si>
  <si>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</si>
  <si>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</si>
  <si>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</si>
  <si>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</si>
  <si>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</si>
  <si>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</si>
  <si>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</si>
  <si>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</si>
  <si>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</si>
  <si>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</si>
  <si>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</si>
  <si>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</si>
  <si>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</si>
  <si>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</si>
  <si>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</si>
  <si>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</si>
  <si>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</si>
  <si>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</si>
  <si>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</si>
  <si>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</si>
  <si>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</si>
  <si>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</si>
  <si>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</si>
  <si>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</si>
  <si>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</si>
  <si>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</si>
  <si>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</si>
  <si>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</si>
  <si>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</si>
  <si>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</si>
  <si>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</si>
  <si>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</si>
  <si>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</si>
  <si>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</si>
  <si>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</si>
  <si>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</si>
  <si>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</si>
  <si>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</si>
  <si>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</si>
  <si>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</si>
  <si>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</si>
  <si>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</si>
  <si>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</si>
  <si>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</si>
  <si>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</si>
  <si>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</si>
  <si>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</si>
  <si>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</si>
  <si>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</si>
  <si>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</si>
  <si>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</si>
  <si>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</si>
  <si>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</si>
  <si>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</si>
  <si>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</si>
  <si>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</si>
  <si>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</si>
  <si>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</si>
  <si>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</si>
  <si>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</si>
  <si>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</si>
  <si>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</si>
  <si>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</si>
  <si>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</si>
  <si>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</si>
  <si>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</si>
  <si>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</si>
  <si>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</si>
  <si>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</si>
  <si>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</si>
  <si>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</si>
  <si>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</si>
  <si>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</si>
  <si>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</si>
  <si>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</si>
  <si>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</si>
  <si>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</si>
  <si>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</si>
  <si>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</si>
  <si>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</si>
  <si>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</si>
  <si>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</si>
  <si>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</si>
  <si>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</si>
  <si>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</si>
  <si>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</si>
  <si>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</si>
  <si>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</si>
  <si>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</si>
  <si>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</si>
  <si>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</si>
  <si>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</si>
  <si>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</si>
  <si>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</si>
  <si>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</si>
  <si>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</si>
  <si>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</si>
  <si>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</si>
  <si>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</si>
  <si>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</si>
  <si>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</si>
  <si>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</si>
  <si>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</si>
  <si>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</si>
  <si>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</si>
  <si>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</si>
  <si>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</si>
  <si>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</si>
  <si>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</si>
  <si>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</si>
  <si>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</si>
  <si>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</si>
  <si>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</si>
  <si>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</si>
  <si>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</si>
  <si>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</si>
  <si>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</si>
  <si>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</si>
  <si>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</si>
  <si>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</si>
  <si>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</si>
  <si>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</si>
  <si>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</si>
  <si>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</si>
  <si>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</si>
  <si>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</si>
  <si>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</si>
  <si>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</si>
  <si>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</si>
  <si>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</si>
  <si>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</si>
  <si>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</si>
  <si>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</si>
  <si>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</si>
  <si>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</si>
  <si>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</si>
  <si>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</si>
  <si>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</si>
  <si>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</si>
  <si>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</si>
  <si>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</si>
  <si>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</si>
  <si>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</si>
  <si>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</si>
  <si>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</si>
  <si>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</si>
  <si>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</si>
  <si>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</si>
  <si>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</si>
  <si>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</si>
  <si>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</si>
  <si>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</si>
  <si>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</si>
  <si>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</si>
  <si>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</si>
  <si>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</si>
  <si>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</si>
  <si>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</si>
  <si>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</si>
  <si>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</si>
  <si>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</si>
  <si>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</si>
  <si>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</si>
  <si>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</si>
  <si>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</si>
  <si>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</si>
  <si>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</si>
  <si>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</si>
  <si>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</si>
  <si>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</si>
  <si>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</si>
  <si>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</si>
  <si>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</si>
  <si>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</si>
  <si>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</si>
  <si>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</si>
  <si>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</si>
  <si>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</si>
  <si>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</si>
  <si>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</si>
  <si>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</si>
  <si>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</si>
  <si>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</si>
  <si>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</si>
  <si>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</si>
  <si>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</si>
  <si>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</si>
  <si>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</si>
  <si>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</si>
  <si>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</si>
  <si>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</si>
  <si>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</si>
  <si>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</si>
  <si>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</si>
  <si>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</si>
  <si>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</si>
  <si>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</si>
  <si>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</si>
  <si>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</si>
  <si>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</si>
  <si>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</si>
  <si>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</si>
  <si>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</si>
  <si>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</si>
  <si>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</si>
  <si>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</si>
  <si>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</si>
  <si>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</si>
  <si>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</si>
  <si>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</si>
  <si>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</si>
  <si>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</si>
  <si>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</si>
  <si>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</si>
  <si>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</si>
  <si>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</si>
  <si>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</si>
  <si>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</si>
  <si>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</si>
  <si>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</si>
  <si>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</si>
  <si>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</si>
  <si>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</si>
  <si>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</si>
  <si>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</si>
  <si>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</si>
  <si>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</si>
  <si>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</si>
  <si>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</si>
  <si>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</si>
  <si>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</si>
  <si>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</si>
  <si>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</si>
  <si>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</si>
  <si>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</si>
  <si>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</si>
  <si>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</si>
  <si>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</si>
  <si>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</si>
  <si>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</si>
  <si>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</si>
  <si>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</si>
  <si>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</si>
  <si>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</si>
  <si>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</si>
  <si>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</si>
  <si>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</si>
  <si>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</si>
  <si>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</si>
  <si>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</si>
  <si>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</si>
  <si>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</si>
  <si>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</si>
  <si>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</si>
  <si>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</si>
  <si>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</si>
  <si>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</si>
  <si>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</si>
  <si>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</si>
  <si>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</si>
  <si>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</si>
  <si>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</si>
  <si>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</si>
  <si>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</si>
  <si>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</si>
  <si>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</si>
  <si>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</si>
  <si>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</si>
  <si>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</si>
  <si>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</si>
  <si>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</si>
  <si>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</si>
  <si>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</si>
  <si>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</si>
  <si>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</si>
  <si>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</si>
  <si>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</si>
  <si>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</si>
  <si>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</si>
  <si>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</si>
  <si>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</si>
  <si>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</si>
  <si>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</si>
  <si>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</si>
  <si>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</si>
  <si>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</si>
  <si>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</si>
  <si>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</si>
  <si>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</si>
  <si>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</si>
  <si>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</si>
  <si>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</si>
  <si>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</si>
  <si>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</si>
  <si>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</si>
  <si>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</si>
  <si>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</si>
  <si>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</si>
  <si>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</si>
  <si>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</si>
  <si>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</si>
  <si>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</si>
  <si>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</si>
  <si>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</si>
  <si>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</si>
  <si>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</si>
  <si>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</si>
  <si>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</si>
  <si>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</si>
  <si>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</si>
  <si>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</si>
  <si>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</si>
  <si>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</si>
  <si>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</si>
  <si>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</si>
  <si>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</si>
  <si>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</si>
  <si>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</si>
  <si>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</si>
  <si>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</si>
  <si>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</si>
  <si>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</si>
  <si>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</si>
  <si>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</si>
  <si>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</si>
  <si>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</si>
  <si>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</si>
  <si>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</si>
  <si>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</si>
  <si>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</si>
  <si>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</si>
  <si>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</si>
  <si>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</si>
  <si>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</si>
  <si>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</si>
  <si>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</si>
  <si>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</si>
  <si>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</si>
  <si>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</si>
  <si>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</si>
  <si>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</si>
  <si>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</si>
  <si>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</si>
  <si>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</si>
  <si>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</si>
  <si>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</si>
  <si>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</si>
  <si>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</si>
  <si>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</si>
  <si>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</si>
  <si>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</si>
  <si>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</si>
  <si>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</si>
  <si>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</si>
  <si>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</si>
  <si>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</si>
  <si>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</si>
  <si>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</si>
  <si>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</si>
  <si>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</si>
  <si>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</si>
  <si>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</si>
  <si>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</si>
  <si>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</si>
  <si>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</si>
  <si>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</si>
  <si>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</si>
  <si>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</si>
  <si>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</si>
  <si>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</si>
  <si>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</si>
  <si>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</si>
  <si>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</si>
  <si>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</si>
  <si>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</si>
  <si>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</si>
  <si>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</si>
  <si>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</si>
  <si>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</si>
  <si>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</si>
  <si>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</si>
  <si>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</si>
  <si>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</si>
  <si>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</si>
  <si>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</si>
  <si>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</si>
  <si>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</si>
  <si>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</si>
  <si>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</si>
  <si>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</si>
  <si>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</si>
  <si>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</si>
  <si>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</si>
  <si>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</si>
  <si>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</si>
  <si>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</si>
  <si>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</si>
  <si>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</si>
  <si>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</si>
  <si>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</si>
  <si>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</si>
  <si>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</si>
  <si>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</si>
  <si>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</si>
  <si>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</si>
  <si>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</si>
  <si>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</si>
  <si>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</si>
  <si>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</si>
  <si>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</si>
  <si>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</si>
  <si>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</si>
  <si>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</si>
  <si>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</si>
  <si>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</si>
  <si>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</si>
  <si>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</si>
  <si>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</si>
  <si>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</si>
  <si>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</si>
  <si>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</si>
  <si>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</si>
  <si>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</si>
  <si>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</si>
  <si>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</si>
  <si>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</si>
  <si>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</si>
  <si>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</si>
  <si>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</si>
  <si>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</si>
  <si>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</si>
  <si>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</si>
  <si>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</si>
  <si>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</si>
  <si>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</si>
  <si>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</si>
  <si>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</si>
  <si>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</si>
  <si>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</si>
  <si>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</si>
  <si>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</si>
  <si>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</si>
  <si>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</si>
  <si>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</si>
  <si>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</si>
  <si>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</si>
  <si>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</si>
  <si>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</si>
  <si>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</si>
  <si>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</si>
  <si>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</si>
  <si>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</si>
  <si>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</si>
  <si>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</si>
  <si>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</si>
  <si>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</si>
  <si>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</si>
  <si>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</si>
  <si>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</si>
  <si>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</si>
  <si>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</si>
  <si>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</si>
  <si>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</si>
  <si>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</si>
  <si>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</si>
  <si>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</si>
  <si>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</si>
  <si>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</si>
  <si>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</si>
  <si>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</si>
  <si>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</si>
  <si>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</si>
  <si>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</si>
  <si>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</si>
  <si>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</si>
  <si>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</si>
  <si>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</si>
  <si>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</si>
  <si>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</si>
  <si>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</si>
  <si>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</si>
  <si>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</si>
  <si>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</si>
  <si>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</si>
  <si>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</si>
  <si>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</si>
  <si>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</si>
  <si>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</si>
  <si>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</si>
  <si>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</si>
  <si>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</si>
  <si>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</si>
  <si>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</si>
  <si>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</si>
  <si>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</si>
  <si>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</si>
  <si>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</si>
  <si>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</si>
  <si>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</si>
  <si>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</si>
  <si>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</si>
  <si>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</si>
  <si>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</si>
  <si>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</si>
  <si>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</si>
  <si>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</si>
  <si>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</si>
  <si>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</si>
  <si>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</si>
  <si>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</si>
  <si>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</si>
  <si>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</si>
  <si>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</si>
  <si>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</si>
  <si>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</si>
  <si>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</si>
  <si>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</si>
  <si>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</si>
  <si>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</si>
  <si>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</si>
  <si>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</si>
  <si>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</si>
  <si>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</si>
  <si>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</si>
  <si>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</si>
  <si>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</si>
  <si>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</si>
  <si>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</si>
  <si>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</si>
  <si>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</si>
  <si>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</si>
  <si>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</si>
  <si>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</si>
  <si>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</si>
  <si>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</si>
  <si>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</si>
  <si>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</si>
  <si>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</si>
  <si>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</si>
  <si>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</si>
  <si>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</si>
  <si>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</si>
  <si>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</si>
  <si>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</si>
  <si>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</si>
  <si>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</si>
  <si>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</si>
  <si>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</si>
  <si>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</si>
  <si>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</si>
  <si>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</si>
  <si>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</si>
  <si>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</si>
  <si>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</si>
  <si>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</si>
  <si>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</si>
  <si>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</si>
  <si>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</si>
  <si>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</si>
  <si>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</si>
  <si>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</si>
  <si>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</si>
  <si>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</si>
  <si>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</si>
  <si>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</si>
  <si>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</si>
  <si>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</si>
  <si>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</si>
  <si>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</si>
  <si>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</si>
  <si>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</si>
  <si>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</si>
  <si>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</si>
  <si>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</si>
  <si>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</si>
  <si>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</si>
  <si>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</si>
  <si>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</si>
  <si>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</si>
  <si>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</si>
  <si>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</si>
  <si>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</si>
  <si>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</si>
  <si>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</si>
  <si>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</si>
  <si>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</si>
  <si>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</si>
  <si>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</si>
  <si>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</si>
  <si>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</si>
  <si>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</si>
  <si>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</si>
  <si>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</si>
  <si>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</si>
  <si>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</si>
  <si>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</si>
  <si>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</si>
  <si>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</si>
  <si>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</si>
  <si>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</si>
  <si>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</si>
  <si>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</si>
  <si>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</si>
  <si>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</si>
  <si>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</si>
  <si>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</si>
  <si>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</si>
  <si>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</si>
  <si>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</si>
  <si>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</si>
  <si>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</si>
  <si>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</si>
  <si>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</si>
  <si>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</si>
  <si>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</si>
  <si>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</si>
  <si>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</si>
  <si>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</si>
  <si>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</si>
  <si>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</si>
  <si>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</si>
  <si>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</si>
  <si>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</si>
  <si>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</si>
  <si>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</si>
  <si>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</si>
  <si>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</si>
  <si>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</si>
  <si>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</si>
  <si>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</si>
  <si>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</si>
  <si>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</si>
  <si>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</si>
  <si>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</si>
  <si>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</si>
  <si>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</si>
  <si>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</si>
  <si>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</si>
  <si>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</si>
  <si>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</si>
  <si>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</si>
  <si>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</si>
  <si>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</si>
  <si>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</si>
  <si>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</si>
  <si>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</si>
  <si>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</si>
  <si>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</si>
  <si>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</si>
  <si>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</si>
  <si>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</si>
  <si>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</si>
  <si>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</si>
  <si>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</si>
  <si>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</si>
  <si>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</si>
  <si>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</si>
  <si>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</si>
  <si>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</si>
  <si>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</si>
  <si>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</si>
  <si>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</si>
  <si>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</si>
  <si>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</si>
  <si>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</si>
  <si>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</si>
  <si>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</si>
  <si>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</si>
  <si>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</si>
  <si>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</si>
  <si>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</si>
  <si>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</si>
  <si>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</si>
  <si>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</si>
  <si>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</si>
  <si>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</si>
  <si>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</si>
  <si>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</si>
  <si>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</si>
  <si>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</si>
  <si>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</si>
  <si>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</si>
  <si>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</si>
  <si>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</si>
  <si>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</si>
  <si>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</si>
  <si>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</si>
  <si>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</si>
  <si>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</si>
  <si>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</si>
  <si>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</si>
  <si>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</si>
  <si>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</si>
  <si>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</si>
  <si>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</si>
  <si>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</si>
  <si>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</si>
  <si>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</si>
  <si>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</si>
  <si>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</si>
  <si>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</si>
  <si>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</si>
  <si>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</si>
  <si>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</si>
  <si>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</si>
  <si>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</si>
  <si>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</si>
  <si>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</si>
  <si>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</si>
  <si>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</si>
  <si>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</si>
  <si>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</si>
  <si>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</si>
  <si>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</si>
  <si>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</si>
  <si>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</si>
  <si>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</si>
  <si>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</si>
  <si>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</si>
  <si>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</si>
  <si>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</si>
  <si>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</si>
  <si>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</si>
  <si>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</si>
  <si>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</si>
  <si>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</si>
  <si>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</si>
  <si>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</si>
  <si>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</si>
  <si>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</si>
  <si>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</si>
  <si>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</si>
  <si>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</si>
  <si>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</si>
  <si>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</si>
  <si>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</si>
  <si>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</si>
  <si>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</si>
  <si>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</si>
  <si>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</si>
  <si>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</si>
  <si>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</si>
  <si>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</si>
  <si>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</si>
  <si>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</si>
  <si>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</si>
  <si>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</si>
  <si>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</si>
  <si>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</si>
  <si>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</si>
  <si>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</si>
  <si>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</si>
  <si>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</si>
  <si>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</si>
  <si>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</si>
  <si>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</si>
  <si>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</si>
  <si>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</si>
  <si>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</si>
  <si>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</si>
  <si>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</si>
  <si>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</si>
  <si>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</si>
  <si>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</si>
  <si>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</si>
  <si>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</si>
  <si>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</si>
  <si>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</si>
  <si>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</si>
  <si>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</si>
  <si>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</si>
  <si>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</si>
  <si>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</si>
  <si>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</si>
  <si>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</si>
  <si>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</si>
  <si>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</si>
  <si>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</si>
  <si>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</si>
  <si>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</si>
  <si>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</si>
  <si>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</si>
  <si>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</si>
  <si>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</si>
  <si>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</si>
  <si>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</si>
  <si>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</si>
  <si>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</si>
  <si>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</si>
  <si>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</si>
  <si>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</si>
  <si>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</si>
  <si>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</si>
  <si>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</si>
  <si>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</si>
  <si>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</si>
  <si>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</si>
  <si>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</si>
  <si>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</si>
  <si>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</si>
  <si>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</si>
  <si>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</si>
  <si>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</si>
  <si>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</si>
  <si>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</si>
  <si>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</si>
  <si>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</si>
  <si>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</si>
  <si>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</si>
  <si>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</si>
  <si>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</si>
  <si>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</si>
  <si>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</si>
  <si>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</si>
  <si>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</si>
  <si>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</si>
  <si>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</si>
  <si>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</si>
  <si>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</si>
  <si>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</si>
  <si>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</si>
  <si>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</si>
  <si>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</si>
  <si>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</si>
  <si>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</si>
  <si>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</si>
  <si>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</si>
  <si>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</si>
  <si>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</si>
  <si>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</si>
  <si>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</si>
  <si>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</si>
  <si>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</si>
  <si>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</si>
  <si>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</si>
  <si>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</si>
  <si>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</si>
  <si>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</si>
  <si>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</si>
  <si>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</si>
  <si>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</si>
  <si>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</si>
  <si>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</si>
  <si>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</si>
  <si>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</si>
  <si>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</si>
  <si>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</si>
  <si>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</si>
  <si>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</si>
  <si>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</si>
  <si>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</si>
  <si>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</si>
  <si>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</si>
  <si>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</si>
  <si>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</si>
  <si>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</si>
  <si>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</si>
  <si>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</si>
  <si>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</si>
  <si>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</si>
  <si>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</si>
  <si>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</si>
  <si>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</si>
  <si>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</si>
  <si>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</si>
  <si>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</si>
  <si>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</si>
  <si>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</si>
  <si>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</si>
  <si>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</si>
  <si>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</si>
  <si>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</si>
  <si>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</si>
  <si>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</si>
  <si>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</si>
  <si>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</si>
  <si>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</si>
  <si>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</si>
  <si>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</si>
  <si>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</si>
  <si>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</si>
  <si>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</si>
  <si>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</si>
  <si>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</si>
  <si>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</si>
  <si>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</si>
  <si>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</si>
  <si>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</si>
  <si>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</si>
  <si>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</si>
  <si>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</si>
  <si>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</si>
  <si>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</si>
  <si>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</si>
  <si>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</si>
  <si>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</si>
  <si>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</si>
  <si>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</si>
  <si>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</si>
  <si>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</si>
  <si>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</si>
  <si>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</si>
  <si>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</si>
  <si>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</si>
  <si>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</si>
  <si>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</si>
  <si>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</si>
  <si>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</si>
  <si>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</si>
  <si>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</si>
  <si>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</si>
  <si>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</si>
  <si>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</si>
  <si>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</si>
  <si>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</si>
  <si>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</si>
  <si>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</si>
  <si>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</si>
  <si>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</si>
  <si>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</si>
  <si>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</si>
  <si>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</si>
  <si>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</si>
  <si>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</si>
  <si>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</si>
  <si>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</si>
  <si>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</si>
  <si>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</si>
  <si>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</si>
  <si>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</si>
  <si>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</si>
  <si>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</si>
  <si>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</si>
  <si>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</si>
  <si>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</si>
  <si>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</si>
  <si>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</si>
  <si>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</si>
  <si>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</si>
  <si>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</si>
  <si>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</si>
  <si>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</si>
  <si>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</si>
  <si>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</si>
  <si>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</si>
  <si>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</si>
  <si>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</si>
  <si>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</si>
  <si>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</si>
  <si>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</si>
  <si>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</si>
  <si>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</si>
  <si>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</si>
  <si>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</si>
  <si>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</si>
  <si>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</si>
  <si>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</si>
  <si>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</si>
  <si>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</si>
  <si>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</si>
  <si>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</si>
  <si>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</si>
  <si>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</si>
  <si>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</si>
  <si>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</si>
  <si>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</si>
  <si>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</si>
  <si>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</si>
  <si>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</si>
  <si>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</si>
  <si>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</si>
  <si>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</si>
  <si>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</si>
  <si>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</si>
  <si>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</si>
  <si>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</si>
  <si>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</si>
  <si>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</si>
  <si>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</si>
  <si>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</si>
  <si>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</si>
  <si>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</si>
  <si>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</si>
  <si>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</si>
  <si>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</si>
  <si>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</si>
  <si>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</si>
  <si>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</si>
  <si>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</si>
  <si>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</si>
  <si>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</si>
  <si>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</si>
  <si>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</si>
  <si>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</si>
  <si>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</si>
  <si>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</si>
  <si>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</si>
  <si>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</si>
  <si>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</si>
  <si>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</si>
  <si>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</si>
  <si>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</si>
  <si>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</si>
  <si>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</si>
  <si>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</si>
  <si>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</si>
  <si>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</si>
  <si>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</si>
  <si>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</si>
  <si>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</si>
  <si>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</si>
  <si>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</si>
  <si>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</si>
  <si>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</si>
  <si>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</si>
  <si>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</si>
  <si>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</si>
  <si>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</si>
  <si>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</si>
  <si>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</si>
  <si>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</si>
  <si>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</si>
  <si>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</si>
  <si>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</si>
  <si>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</si>
  <si>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</si>
  <si>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</si>
  <si>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</si>
  <si>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</si>
  <si>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</si>
  <si>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</si>
  <si>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</si>
  <si>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</si>
  <si>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</si>
  <si>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</si>
  <si>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</si>
  <si>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</si>
  <si>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</si>
  <si>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</si>
  <si>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</si>
  <si>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</si>
  <si>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</si>
  <si>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</si>
  <si>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</si>
  <si>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</si>
  <si>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</si>
  <si>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</si>
  <si>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</si>
  <si>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</si>
  <si>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</si>
  <si>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</si>
  <si>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</si>
  <si>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</si>
  <si>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</si>
  <si>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</si>
  <si>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</si>
  <si>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</si>
  <si>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</si>
  <si>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</si>
  <si>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</si>
  <si>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</si>
  <si>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</si>
  <si>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</si>
  <si>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</si>
  <si>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</si>
  <si>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</si>
  <si>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</si>
  <si>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</si>
  <si>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</si>
  <si>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</si>
  <si>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</si>
  <si>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</si>
  <si>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</si>
  <si>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</si>
  <si>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</si>
  <si>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</si>
  <si>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</si>
  <si>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</si>
  <si>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</si>
  <si>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</si>
  <si>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</si>
  <si>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</si>
  <si>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</si>
  <si>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</si>
  <si>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</si>
  <si>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</si>
  <si>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</si>
  <si>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</si>
  <si>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</si>
  <si>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</si>
  <si>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</si>
  <si>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</si>
  <si>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</si>
  <si>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</si>
  <si>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</si>
  <si>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</si>
  <si>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</si>
  <si>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</si>
  <si>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</si>
  <si>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</si>
  <si>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</si>
  <si>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</si>
  <si>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</si>
  <si>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</si>
  <si>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</si>
  <si>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</si>
  <si>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</si>
  <si>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</si>
  <si>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</si>
  <si>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</si>
  <si>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</si>
  <si>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</si>
  <si>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</si>
  <si>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</si>
  <si>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</si>
  <si>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</si>
  <si>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</si>
  <si>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</si>
  <si>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</si>
  <si>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</si>
  <si>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</si>
  <si>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</si>
  <si>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</si>
  <si>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</si>
  <si>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</si>
  <si>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</si>
  <si>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</si>
  <si>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</si>
  <si>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</si>
  <si>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</si>
  <si>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</si>
  <si>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</si>
  <si>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</si>
  <si>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</si>
  <si>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</si>
  <si>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</si>
  <si>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</si>
  <si>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</si>
  <si>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</si>
  <si>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</si>
  <si>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</si>
  <si>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</si>
  <si>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</si>
  <si>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</si>
  <si>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</si>
  <si>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</si>
  <si>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</si>
  <si>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</si>
  <si>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</si>
  <si>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</si>
  <si>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</si>
  <si>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</si>
  <si>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</si>
  <si>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</si>
  <si>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</si>
  <si>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</si>
  <si>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</si>
  <si>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</si>
  <si>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</si>
  <si>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</si>
  <si>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</si>
  <si>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</si>
  <si>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</si>
  <si>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</si>
  <si>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</si>
  <si>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</si>
  <si>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</si>
  <si>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</si>
  <si>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</si>
  <si>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</si>
  <si>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</si>
  <si>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</si>
  <si>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</si>
  <si>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</si>
  <si>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</si>
  <si>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</si>
  <si>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</si>
  <si>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</si>
  <si>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</si>
  <si>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</si>
  <si>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</si>
  <si>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</si>
  <si>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</si>
  <si>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</si>
  <si>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</si>
  <si>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</si>
  <si>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</si>
  <si>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</si>
  <si>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</si>
  <si>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</si>
  <si>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</si>
  <si>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</si>
  <si>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</si>
  <si>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</si>
  <si>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</si>
  <si>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</si>
  <si>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</si>
  <si>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</si>
  <si>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</si>
  <si>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</si>
  <si>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</si>
  <si>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</si>
  <si>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</si>
  <si>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</si>
  <si>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</si>
  <si>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</si>
  <si>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</si>
  <si>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</si>
  <si>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</si>
  <si>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</si>
  <si>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</si>
  <si>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</si>
  <si>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</si>
  <si>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</si>
  <si>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</si>
  <si>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</si>
  <si>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</si>
  <si>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</si>
  <si>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</si>
  <si>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</si>
  <si>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</si>
  <si>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</si>
  <si>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</si>
  <si>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</si>
  <si>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</si>
  <si>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</si>
  <si>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</si>
  <si>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</si>
  <si>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</si>
  <si>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</si>
  <si>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</si>
  <si>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</si>
  <si>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</si>
  <si>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</si>
  <si>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</si>
  <si>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</si>
  <si>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</si>
  <si>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</si>
  <si>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</si>
  <si>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</si>
  <si>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</si>
  <si>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</si>
  <si>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</si>
  <si>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</si>
  <si>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</si>
  <si>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</si>
  <si>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</si>
  <si>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</si>
  <si>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</si>
  <si>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</si>
  <si>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</si>
  <si>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</si>
  <si>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</si>
  <si>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</si>
  <si>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</si>
  <si>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</si>
  <si>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</si>
  <si>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</si>
  <si>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</si>
  <si>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</si>
  <si>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</si>
  <si>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</si>
  <si>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</si>
  <si>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</si>
  <si>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</si>
  <si>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</si>
  <si>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</si>
  <si>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</si>
  <si>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</si>
  <si>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</si>
  <si>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</si>
  <si>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</si>
  <si>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</si>
  <si>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</si>
  <si>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</si>
  <si>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</si>
  <si>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</si>
  <si>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</si>
  <si>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</si>
  <si>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</si>
  <si>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</si>
  <si>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</si>
  <si>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</si>
  <si>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</si>
  <si>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</si>
  <si>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</si>
  <si>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</si>
  <si>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</si>
  <si>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</si>
  <si>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</si>
  <si>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</si>
  <si>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</si>
  <si>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</si>
  <si>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</si>
  <si>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</si>
  <si>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</si>
  <si>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</si>
  <si>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</si>
  <si>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</si>
  <si>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</si>
  <si>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</si>
  <si>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</si>
  <si>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</si>
  <si>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</si>
  <si>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</si>
  <si>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</si>
  <si>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</si>
  <si>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</si>
  <si>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</si>
  <si>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</si>
  <si>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</si>
  <si>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</si>
  <si>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</si>
  <si>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</si>
  <si>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</si>
  <si>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</si>
  <si>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</si>
  <si>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</si>
  <si>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</si>
  <si>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</si>
  <si>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</si>
  <si>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</si>
  <si>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</si>
  <si>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</si>
  <si>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</si>
  <si>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</si>
  <si>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</si>
  <si>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</si>
  <si>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</si>
  <si>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</si>
  <si>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</si>
  <si>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</si>
  <si>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</si>
  <si>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</si>
  <si>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</si>
  <si>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</si>
  <si>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</si>
  <si>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</si>
  <si>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</si>
  <si>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</si>
  <si>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</si>
  <si>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</si>
  <si>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</si>
  <si>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</si>
  <si>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</si>
  <si>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</si>
  <si>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</si>
  <si>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</si>
  <si>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</si>
  <si>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</si>
  <si>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</si>
  <si>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</si>
  <si>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</si>
  <si>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</si>
  <si>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</si>
  <si>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</si>
  <si>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</si>
  <si>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</si>
  <si>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</si>
  <si>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</si>
  <si>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</si>
  <si>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</si>
  <si>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</si>
  <si>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</si>
  <si>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</si>
  <si>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</si>
  <si>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</si>
  <si>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</si>
  <si>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</si>
  <si>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</si>
  <si>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</si>
  <si>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</si>
  <si>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</si>
  <si>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</si>
  <si>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</si>
  <si>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</si>
  <si>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</si>
  <si>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</si>
  <si>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</si>
  <si>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</si>
  <si>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</si>
  <si>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</si>
  <si>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</si>
  <si>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</si>
  <si>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</si>
  <si>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</si>
  <si>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</si>
  <si>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</si>
  <si>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</si>
  <si>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</si>
  <si>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</si>
  <si>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</si>
  <si>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</si>
  <si>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</si>
  <si>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</si>
  <si>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</si>
  <si>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</si>
  <si>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</si>
  <si>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</si>
  <si>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</si>
  <si>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</si>
  <si>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</si>
  <si>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</si>
  <si>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</si>
  <si>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</si>
  <si>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</si>
  <si>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</si>
  <si>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</si>
  <si>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</si>
  <si>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</si>
  <si>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</si>
  <si>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</si>
  <si>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</si>
  <si>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</si>
  <si>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</si>
  <si>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</si>
  <si>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</si>
  <si>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</si>
  <si>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</si>
  <si>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</si>
  <si>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</si>
  <si>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</si>
  <si>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</si>
  <si>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</si>
  <si>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</si>
  <si>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</si>
  <si>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</si>
  <si>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</si>
  <si>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</si>
  <si>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</si>
  <si>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</si>
  <si>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</si>
  <si>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</si>
  <si>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</si>
  <si>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</si>
  <si>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</si>
  <si>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</si>
  <si>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</si>
  <si>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</si>
  <si>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</si>
  <si>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</si>
  <si>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</si>
  <si>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</si>
  <si>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</si>
  <si>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</si>
  <si>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</si>
  <si>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</si>
  <si>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</si>
  <si>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</si>
  <si>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</si>
  <si>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</si>
  <si>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</si>
  <si>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</si>
  <si>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</si>
  <si>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</si>
  <si>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</si>
  <si>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</si>
  <si>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</si>
  <si>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</si>
  <si>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</si>
  <si>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</si>
  <si>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</si>
  <si>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</si>
  <si>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</si>
  <si>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</si>
  <si>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</si>
  <si>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</si>
  <si>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</si>
  <si>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</si>
  <si>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</si>
  <si>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</si>
  <si>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</si>
  <si>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</si>
  <si>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</si>
  <si>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</si>
  <si>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</si>
  <si>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</si>
  <si>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</si>
  <si>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</si>
  <si>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</si>
  <si>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</si>
  <si>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</si>
  <si>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</si>
  <si>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</si>
  <si>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</si>
  <si>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</si>
  <si>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</si>
  <si>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</si>
  <si>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</si>
  <si>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</si>
  <si>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</si>
  <si>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</si>
  <si>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</si>
  <si>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</si>
  <si>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</si>
  <si>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</si>
  <si>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</si>
  <si>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</si>
  <si>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</si>
  <si>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</si>
  <si>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</si>
  <si>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</si>
  <si>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</si>
  <si>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</si>
  <si>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</si>
  <si>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</si>
  <si>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</si>
  <si>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</si>
  <si>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</si>
  <si>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</si>
  <si>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</si>
  <si>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</si>
  <si>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</si>
  <si>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</si>
  <si>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</si>
  <si>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</si>
  <si>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</si>
  <si>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</si>
  <si>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</si>
  <si>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</si>
  <si>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</si>
  <si>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</si>
  <si>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</si>
  <si>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</si>
  <si>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</si>
  <si>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</si>
  <si>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</si>
  <si>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</si>
  <si>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</si>
  <si>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</si>
  <si>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</si>
  <si>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</si>
  <si>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</si>
  <si>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</si>
  <si>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</si>
  <si>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</si>
  <si>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</si>
  <si>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</si>
  <si>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</si>
  <si>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</si>
  <si>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</si>
  <si>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</si>
  <si>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</si>
  <si>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</si>
  <si>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</si>
  <si>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</si>
  <si>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</si>
  <si>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</si>
  <si>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</si>
  <si>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</si>
  <si>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</si>
  <si>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</si>
  <si>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</si>
  <si>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</si>
  <si>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</si>
  <si>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</si>
  <si>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</si>
  <si>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</si>
  <si>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</si>
  <si>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</si>
  <si>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</si>
  <si>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</si>
  <si>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</si>
  <si>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</si>
  <si>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</si>
  <si>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</si>
  <si>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</si>
  <si>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</si>
  <si>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</si>
  <si>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</si>
  <si>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</si>
  <si>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</si>
  <si>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</si>
  <si>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</si>
  <si>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</si>
  <si>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</si>
  <si>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</si>
  <si>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</si>
  <si>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</si>
  <si>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</si>
  <si>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</si>
  <si>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</si>
  <si>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</si>
  <si>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</si>
  <si>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</si>
  <si>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</si>
  <si>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</si>
  <si>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</si>
  <si>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</si>
  <si>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</si>
  <si>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</si>
  <si>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</si>
  <si>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</si>
  <si>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</si>
  <si>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</si>
  <si>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</si>
  <si>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</si>
  <si>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</si>
  <si>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</si>
  <si>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</si>
  <si>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</si>
  <si>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</si>
  <si>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</si>
  <si>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</si>
  <si>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</si>
  <si>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</si>
  <si>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</si>
  <si>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</si>
  <si>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</si>
  <si>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</si>
  <si>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</si>
  <si>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</si>
  <si>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</si>
  <si>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</si>
  <si>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</si>
  <si>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</si>
  <si>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</si>
  <si>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</si>
  <si>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</si>
  <si>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</si>
  <si>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</si>
  <si>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</si>
  <si>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</si>
  <si>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</si>
  <si>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</si>
  <si>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</si>
  <si>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</si>
  <si>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</si>
  <si>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</si>
  <si>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</si>
  <si>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</si>
  <si>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</si>
  <si>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</si>
  <si>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</si>
  <si>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</si>
  <si>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</si>
  <si>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</si>
  <si>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</si>
  <si>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</si>
  <si>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</si>
  <si>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</si>
  <si>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</si>
  <si>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</si>
  <si>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</si>
  <si>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</si>
  <si>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</si>
  <si>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</si>
  <si>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</si>
  <si>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</si>
  <si>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</si>
  <si>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</si>
  <si>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</si>
  <si>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</si>
  <si>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</si>
  <si>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</si>
  <si>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</si>
  <si>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</si>
  <si>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</si>
  <si>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</si>
  <si>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</si>
  <si>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</si>
  <si>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</si>
  <si>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</si>
  <si>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</si>
  <si>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</si>
  <si>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</si>
  <si>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</si>
  <si>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</si>
  <si>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</si>
  <si>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</si>
  <si>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</si>
  <si>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</si>
  <si>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</si>
  <si>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</si>
  <si>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</si>
  <si>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</si>
  <si>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</si>
  <si>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</si>
  <si>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</si>
  <si>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</si>
  <si>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</si>
  <si>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</si>
  <si>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</si>
  <si>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</si>
  <si>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</si>
  <si>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</si>
  <si>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</si>
  <si>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</si>
  <si>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</si>
  <si>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</si>
  <si>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</si>
  <si>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</si>
  <si>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</si>
  <si>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</si>
  <si>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</si>
  <si>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</si>
  <si>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</si>
  <si>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</si>
  <si>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</si>
  <si>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</si>
  <si>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</si>
  <si>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</si>
  <si>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</si>
  <si>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</si>
  <si>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</si>
  <si>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</si>
  <si>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</si>
  <si>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</si>
  <si>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</si>
  <si>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</si>
  <si>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</si>
  <si>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</si>
  <si>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</si>
  <si>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</si>
  <si>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</si>
  <si>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</si>
  <si>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</si>
  <si>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</si>
  <si>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</si>
  <si>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</si>
  <si>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</si>
  <si>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</si>
  <si>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</si>
  <si>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</si>
  <si>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</si>
  <si>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</si>
  <si>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</si>
  <si>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</si>
  <si>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</si>
  <si>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</si>
  <si>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</si>
  <si>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</si>
  <si>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</si>
  <si>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</si>
  <si>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</si>
  <si>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</si>
  <si>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</si>
  <si>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</si>
  <si>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</si>
  <si>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</si>
  <si>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</si>
  <si>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</si>
  <si>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</si>
  <si>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</si>
  <si>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</si>
  <si>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</si>
  <si>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</si>
  <si>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</si>
  <si>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</si>
  <si>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</si>
  <si>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</si>
  <si>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</si>
  <si>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</si>
  <si>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</si>
  <si>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</si>
  <si>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</si>
  <si>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</si>
  <si>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</si>
  <si>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</si>
  <si>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</si>
  <si>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</si>
  <si>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</si>
  <si>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</si>
  <si>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</si>
  <si>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</si>
  <si>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</si>
  <si>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</si>
  <si>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</si>
  <si>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</si>
  <si>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</si>
  <si>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</si>
  <si>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</si>
  <si>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</si>
  <si>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</si>
  <si>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</si>
  <si>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</si>
  <si>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</si>
  <si>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</si>
  <si>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</si>
  <si>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</si>
  <si>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</si>
  <si>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</si>
  <si>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</si>
  <si>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</si>
  <si>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</si>
  <si>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</si>
  <si>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</si>
  <si>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</si>
  <si>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</si>
  <si>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</si>
  <si>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</si>
  <si>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</si>
  <si>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</si>
  <si>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</si>
  <si>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</si>
  <si>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</si>
  <si>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</si>
  <si>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</si>
  <si>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</si>
  <si>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</si>
  <si>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</si>
  <si>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</si>
  <si>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</si>
  <si>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</si>
  <si>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</si>
  <si>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</si>
  <si>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</si>
  <si>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</si>
  <si>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</si>
  <si>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</si>
  <si>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</si>
  <si>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</si>
  <si>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</si>
  <si>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</si>
  <si>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</si>
  <si>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</si>
  <si>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</si>
  <si>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</si>
  <si>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</si>
  <si>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</si>
  <si>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</si>
  <si>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</si>
  <si>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</si>
  <si>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</si>
  <si>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</si>
  <si>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</si>
  <si>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</si>
  <si>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</si>
  <si>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</si>
  <si>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</si>
  <si>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</si>
  <si>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</si>
  <si>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</si>
  <si>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</si>
  <si>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</si>
  <si>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</si>
  <si>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</si>
  <si>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</si>
  <si>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</si>
  <si>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</si>
  <si>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</si>
  <si>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</si>
  <si>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</si>
  <si>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</si>
  <si>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</si>
  <si>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</si>
  <si>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</si>
  <si>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</si>
  <si>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</si>
  <si>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</si>
  <si>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</si>
  <si>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</si>
  <si>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</si>
  <si>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</si>
  <si>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</si>
  <si>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</si>
  <si>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</si>
  <si>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</si>
  <si>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</si>
  <si>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</si>
  <si>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</si>
  <si>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</si>
  <si>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</si>
  <si>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</si>
  <si>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</si>
  <si>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</si>
  <si>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</si>
  <si>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</si>
  <si>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</si>
  <si>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</si>
  <si>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</si>
  <si>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</si>
  <si>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</si>
  <si>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</si>
  <si>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</si>
  <si>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</si>
  <si>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</si>
  <si>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</si>
  <si>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</si>
  <si>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</si>
  <si>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</si>
  <si>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</si>
  <si>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</si>
  <si>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</si>
  <si>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</si>
  <si>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</si>
  <si>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</si>
  <si>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</si>
  <si>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</si>
  <si>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</si>
  <si>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</si>
  <si>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</si>
  <si>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</si>
  <si>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</si>
  <si>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</si>
  <si>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</si>
  <si>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</si>
  <si>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</si>
  <si>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</si>
  <si>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</si>
  <si>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</si>
  <si>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</si>
  <si>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</si>
  <si>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</si>
  <si>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</si>
  <si>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</si>
  <si>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</si>
  <si>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</si>
  <si>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</si>
  <si>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</si>
  <si>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</si>
  <si>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</si>
  <si>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</si>
  <si>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</si>
  <si>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</si>
  <si>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</si>
  <si>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</si>
  <si>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</si>
  <si>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</si>
  <si>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</si>
  <si>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</si>
  <si>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</si>
  <si>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</si>
  <si>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</si>
  <si>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</si>
  <si>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</si>
  <si>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</si>
  <si>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</si>
  <si>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</si>
  <si>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</si>
  <si>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</si>
  <si>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</si>
  <si>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</si>
  <si>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</si>
  <si>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</si>
  <si>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</si>
  <si>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</si>
  <si>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</si>
  <si>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</si>
  <si>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</si>
  <si>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</si>
  <si>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</si>
  <si>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</si>
  <si>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</si>
  <si>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</si>
  <si>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</si>
  <si>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</si>
  <si>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</si>
  <si>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</si>
  <si>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</si>
  <si>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</si>
  <si>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</si>
  <si>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</si>
  <si>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</si>
  <si>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</si>
  <si>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</si>
  <si>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</si>
  <si>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</si>
  <si>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</si>
  <si>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</si>
  <si>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</si>
  <si>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</si>
  <si>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</si>
  <si>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</si>
  <si>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</si>
  <si>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</si>
  <si>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</si>
  <si>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</si>
  <si>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</si>
  <si>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</si>
  <si>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</si>
  <si>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</si>
  <si>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</si>
  <si>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</si>
  <si>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</si>
  <si>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</si>
  <si>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</si>
  <si>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</si>
  <si>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</si>
  <si>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</si>
  <si>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</si>
  <si>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</si>
  <si>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</si>
  <si>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</si>
  <si>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</si>
  <si>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</si>
  <si>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</si>
  <si>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</si>
  <si>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</si>
  <si>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</si>
  <si>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</si>
  <si>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</si>
  <si>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</si>
  <si>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</si>
  <si>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</si>
  <si>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</si>
  <si>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</si>
  <si>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</si>
  <si>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</si>
  <si>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</si>
  <si>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</si>
  <si>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</si>
  <si>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</si>
  <si>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</si>
  <si>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</si>
  <si>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</si>
  <si>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</si>
  <si>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</si>
  <si>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</si>
  <si>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</si>
  <si>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</si>
  <si>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</si>
  <si>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</si>
  <si>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</si>
  <si>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</si>
  <si>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</si>
  <si>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</si>
  <si>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</si>
  <si>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</si>
  <si>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</si>
  <si>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</si>
  <si>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</si>
  <si>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</si>
  <si>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</si>
  <si>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</si>
  <si>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</si>
  <si>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</si>
  <si>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</si>
  <si>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</si>
  <si>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</si>
  <si>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</si>
  <si>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</si>
  <si>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</si>
  <si>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</si>
  <si>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</si>
  <si>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</si>
  <si>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</si>
  <si>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</si>
  <si>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</si>
  <si>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</si>
  <si>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</si>
  <si>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</si>
  <si>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</si>
  <si>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</si>
  <si>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</si>
  <si>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</si>
  <si>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</si>
  <si>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</si>
  <si>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</si>
  <si>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</si>
  <si>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</si>
  <si>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</si>
  <si>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</si>
  <si>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</si>
  <si>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</si>
  <si>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</si>
  <si>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</si>
  <si>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</si>
  <si>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</si>
  <si>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</si>
  <si>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</si>
  <si>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</si>
  <si>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</si>
  <si>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</si>
  <si>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</si>
  <si>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</si>
  <si>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</si>
  <si>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</si>
  <si>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</si>
  <si>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</si>
  <si>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</si>
  <si>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</si>
  <si>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</si>
  <si>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</si>
  <si>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</si>
  <si>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</si>
  <si>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</si>
  <si>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</si>
  <si>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</si>
  <si>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</si>
  <si>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</si>
  <si>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</si>
  <si>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</si>
  <si>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</si>
  <si>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</si>
  <si>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</si>
  <si>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</si>
  <si>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</si>
  <si>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</si>
  <si>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</si>
  <si>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</si>
  <si>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</si>
  <si>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</si>
  <si>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</si>
  <si>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</si>
  <si>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</si>
  <si>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</si>
  <si>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</si>
  <si>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</si>
  <si>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</si>
  <si>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</si>
  <si>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</si>
  <si>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</si>
  <si>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</si>
  <si>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</si>
  <si>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</si>
  <si>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</si>
  <si>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</si>
  <si>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</si>
  <si>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</si>
  <si>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</si>
  <si>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</si>
  <si>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</si>
  <si>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</si>
  <si>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</si>
  <si>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</si>
  <si>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</si>
  <si>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</si>
  <si>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</si>
  <si>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</si>
  <si>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</si>
  <si>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</si>
  <si>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</si>
  <si>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</si>
  <si>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</si>
  <si>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</si>
  <si>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</si>
  <si>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</si>
  <si>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</si>
  <si>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</si>
  <si>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</si>
  <si>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</si>
  <si>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</si>
  <si>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</si>
  <si>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</si>
  <si>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</si>
  <si>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</si>
  <si>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</si>
  <si>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</si>
  <si>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</si>
  <si>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</si>
  <si>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</si>
  <si>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</si>
  <si>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</si>
  <si>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</si>
  <si>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</si>
  <si>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</si>
  <si>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</si>
  <si>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</si>
  <si>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</si>
  <si>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</si>
  <si>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</si>
  <si>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</si>
  <si>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</si>
  <si>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</si>
  <si>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</si>
  <si>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</si>
  <si>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</si>
  <si>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</si>
  <si>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</si>
  <si>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</si>
  <si>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</si>
  <si>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</si>
  <si>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</si>
  <si>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</si>
  <si>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</si>
  <si>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</si>
  <si>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</si>
  <si>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</si>
  <si>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</si>
  <si>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</si>
  <si>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</si>
  <si>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</si>
  <si>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</si>
  <si>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</si>
  <si>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</si>
  <si>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</si>
  <si>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</si>
  <si>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</si>
  <si>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</si>
  <si>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</si>
  <si>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</si>
  <si>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</si>
  <si>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</si>
  <si>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</si>
  <si>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</si>
  <si>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</si>
  <si>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</si>
  <si>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</si>
  <si>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</si>
  <si>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</si>
  <si>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</si>
  <si>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</si>
  <si>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</si>
  <si>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</si>
  <si>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</si>
  <si>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</si>
  <si>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</si>
  <si>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</si>
  <si>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</si>
  <si>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</si>
  <si>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</si>
  <si>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</si>
  <si>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</si>
  <si>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</si>
  <si>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</si>
  <si>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</si>
  <si>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</si>
  <si>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</si>
  <si>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</si>
  <si>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</si>
  <si>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</si>
  <si>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</si>
  <si>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</si>
  <si>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</si>
  <si>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</si>
  <si>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</si>
  <si>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</si>
  <si>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</si>
  <si>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</si>
  <si>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</si>
  <si>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</si>
  <si>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</si>
  <si>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</si>
  <si>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</si>
  <si>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</si>
  <si>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</si>
  <si>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</si>
  <si>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</si>
  <si>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</si>
  <si>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</si>
  <si>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</si>
  <si>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</si>
  <si>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</si>
  <si>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</si>
  <si>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</si>
  <si>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</si>
  <si>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</si>
  <si>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</si>
  <si>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</si>
  <si>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</si>
  <si>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</si>
  <si>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</si>
  <si>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</si>
  <si>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</si>
  <si>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</si>
  <si>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</si>
  <si>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</si>
  <si>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</si>
  <si>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</si>
  <si>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</si>
  <si>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</si>
  <si>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</si>
  <si>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</si>
  <si>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</si>
  <si>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</si>
  <si>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</si>
  <si>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</si>
  <si>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</si>
  <si>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</si>
  <si>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</si>
  <si>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</si>
  <si>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</si>
  <si>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</si>
  <si>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</si>
  <si>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</si>
  <si>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</si>
  <si>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</si>
  <si>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</si>
  <si>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</si>
  <si>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</si>
  <si>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</si>
  <si>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</si>
  <si>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</si>
  <si>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</si>
  <si>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</si>
  <si>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</si>
  <si>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</si>
  <si>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</si>
  <si>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</si>
  <si>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</si>
  <si>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</si>
  <si>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</si>
  <si>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</si>
  <si>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</si>
  <si>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</si>
  <si>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</si>
  <si>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</si>
  <si>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</si>
  <si>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</si>
  <si>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</si>
  <si>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</si>
  <si>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</si>
  <si>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</si>
  <si>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</si>
  <si>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</si>
  <si>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</si>
  <si>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</si>
  <si>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</si>
  <si>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</si>
  <si>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</si>
  <si>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</si>
  <si>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</si>
  <si>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</si>
  <si>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</si>
  <si>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</si>
  <si>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</si>
  <si>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</si>
  <si>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</si>
  <si>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</si>
  <si>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</si>
  <si>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</si>
  <si>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</si>
  <si>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</si>
  <si>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</si>
  <si>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</si>
  <si>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</si>
  <si>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</si>
  <si>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</si>
  <si>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</si>
  <si>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</si>
  <si>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</si>
  <si>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</si>
  <si>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</si>
  <si>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</si>
  <si>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</si>
  <si>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</si>
  <si>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</si>
  <si>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</si>
  <si>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</si>
  <si>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</si>
  <si>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</si>
  <si>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</si>
  <si>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</si>
  <si>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</si>
  <si>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</si>
  <si>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</si>
  <si>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</si>
  <si>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</si>
  <si>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</si>
  <si>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</si>
  <si>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</si>
  <si>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</si>
  <si>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</si>
  <si>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</si>
  <si>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</si>
  <si>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</si>
  <si>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</si>
  <si>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</si>
  <si>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</si>
  <si>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</si>
  <si>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</si>
  <si>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</si>
  <si>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</si>
  <si>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</si>
  <si>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</si>
  <si>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</si>
  <si>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</si>
  <si>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</si>
  <si>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</si>
  <si>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</si>
  <si>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</si>
  <si>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</si>
  <si>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</si>
  <si>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</si>
  <si>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</si>
  <si>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</si>
  <si>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</si>
  <si>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</si>
  <si>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</si>
  <si>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</si>
  <si>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</si>
  <si>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</si>
  <si>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</si>
  <si>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</si>
  <si>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</si>
  <si>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</si>
  <si>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</si>
  <si>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</si>
  <si>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</si>
  <si>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</si>
  <si>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</si>
  <si>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</si>
  <si>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</si>
  <si>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</si>
  <si>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</si>
  <si>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</si>
  <si>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</si>
  <si>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</si>
  <si>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</si>
  <si>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</si>
  <si>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</si>
  <si>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</si>
  <si>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</si>
  <si>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</si>
  <si>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</si>
  <si>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</si>
  <si>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</si>
  <si>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</si>
  <si>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</si>
  <si>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</si>
  <si>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</si>
  <si>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</si>
  <si>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</si>
  <si>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</si>
  <si>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</si>
  <si>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</si>
  <si>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</si>
  <si>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</si>
  <si>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</si>
  <si>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</si>
  <si>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</si>
  <si>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</si>
  <si>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</si>
  <si>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</si>
  <si>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</si>
  <si>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</si>
  <si>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</si>
  <si>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</si>
  <si>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</si>
  <si>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</si>
  <si>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</si>
  <si>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</si>
  <si>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</si>
  <si>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</si>
  <si>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</si>
  <si>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</si>
  <si>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</si>
  <si>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</si>
  <si>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</si>
  <si>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</si>
  <si>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</si>
  <si>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</si>
  <si>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</si>
  <si>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</si>
  <si>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</si>
  <si>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</si>
  <si>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</si>
  <si>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</si>
  <si>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</si>
  <si>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</si>
  <si>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</si>
  <si>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</si>
  <si>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</si>
  <si>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</si>
  <si>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</si>
  <si>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</si>
  <si>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</si>
  <si>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</si>
  <si>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</si>
  <si>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</si>
  <si>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</si>
  <si>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</si>
  <si>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</si>
  <si>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</si>
  <si>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</si>
  <si>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</si>
  <si>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</si>
  <si>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</si>
  <si>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</si>
  <si>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</si>
  <si>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</si>
  <si>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</si>
  <si>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</si>
  <si>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</si>
  <si>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</si>
  <si>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</si>
  <si>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</si>
  <si>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</si>
  <si>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</si>
  <si>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</si>
  <si>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</si>
  <si>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</si>
  <si>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</si>
  <si>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</si>
  <si>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</si>
  <si>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</si>
  <si>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</si>
  <si>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</si>
  <si>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</si>
  <si>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</si>
  <si>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</si>
  <si>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</si>
  <si>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</si>
  <si>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</si>
  <si>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</si>
  <si>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</si>
  <si>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</si>
  <si>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</si>
  <si>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</si>
  <si>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</si>
  <si>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</si>
  <si>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</si>
  <si>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</si>
  <si>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</si>
  <si>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</si>
  <si>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</si>
  <si>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</si>
  <si>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</si>
  <si>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</si>
  <si>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</si>
  <si>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</si>
  <si>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</si>
  <si>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</si>
  <si>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</si>
  <si>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</si>
  <si>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</si>
  <si>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</si>
  <si>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</si>
  <si>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</si>
  <si>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</si>
  <si>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</si>
  <si>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</si>
  <si>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</si>
  <si>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</si>
  <si>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</si>
  <si>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</si>
  <si>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</si>
  <si>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</si>
  <si>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</si>
  <si>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</si>
  <si>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</si>
  <si>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</si>
  <si>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</si>
  <si>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</si>
  <si>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</si>
  <si>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</si>
  <si>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</si>
  <si>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</si>
  <si>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</si>
  <si>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</si>
  <si>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</si>
  <si>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</si>
  <si>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</si>
  <si>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</si>
  <si>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</si>
  <si>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</si>
  <si>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</si>
  <si>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</si>
  <si>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</si>
  <si>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</si>
  <si>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</si>
  <si>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</si>
  <si>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</si>
  <si>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</si>
  <si>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</si>
  <si>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</si>
  <si>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</si>
  <si>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</si>
  <si>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</si>
  <si>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</si>
  <si>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</si>
  <si>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</si>
  <si>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</si>
  <si>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</si>
  <si>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</si>
  <si>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</si>
  <si>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</si>
  <si>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</si>
  <si>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</si>
  <si>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</si>
  <si>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</si>
  <si>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</si>
  <si>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</si>
  <si>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</si>
  <si>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</si>
  <si>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</si>
  <si>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</si>
  <si>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</si>
  <si>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</si>
  <si>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</si>
  <si>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</si>
  <si>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</si>
  <si>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</si>
  <si>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</si>
  <si>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</si>
  <si>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</si>
  <si>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</si>
  <si>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</si>
  <si>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</si>
  <si>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</si>
  <si>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</si>
  <si>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</si>
  <si>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</si>
  <si>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</si>
  <si>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</si>
  <si>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</si>
  <si>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</si>
  <si>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</si>
  <si>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</si>
  <si>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</si>
  <si>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</si>
  <si>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</si>
  <si>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</si>
  <si>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</si>
  <si>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</si>
  <si>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</si>
  <si>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</si>
  <si>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</si>
  <si>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</si>
  <si>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</si>
  <si>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</si>
  <si>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</si>
  <si>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</si>
  <si>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</si>
  <si>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</si>
  <si>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</si>
  <si>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</si>
  <si>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</si>
  <si>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</si>
  <si>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</si>
  <si>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</si>
  <si>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</si>
  <si>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</si>
  <si>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</si>
  <si>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</si>
  <si>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</si>
  <si>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</si>
  <si>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</si>
  <si>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</si>
  <si>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</si>
  <si>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</si>
  <si>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</si>
  <si>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</si>
  <si>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</si>
  <si>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</si>
  <si>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</si>
  <si>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</si>
  <si>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</si>
  <si>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</si>
  <si>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</si>
  <si>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</si>
  <si>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</si>
  <si>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</si>
  <si>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</si>
  <si>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</si>
  <si>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</si>
  <si>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</si>
  <si>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</si>
  <si>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</si>
  <si>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</si>
  <si>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</si>
  <si>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</si>
  <si>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</si>
  <si>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</si>
  <si>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</si>
  <si>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</si>
  <si>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</si>
  <si>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</si>
  <si>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</si>
  <si>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</si>
  <si>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</si>
  <si>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</si>
  <si>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</si>
  <si>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</si>
  <si>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</si>
  <si>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</si>
  <si>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</si>
  <si>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</si>
  <si>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</si>
  <si>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</si>
  <si>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</si>
  <si>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</si>
  <si>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</si>
  <si>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</si>
  <si>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</si>
  <si>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</si>
  <si>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</si>
  <si>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</si>
  <si>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</si>
  <si>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</si>
  <si>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</si>
  <si>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</si>
  <si>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</si>
  <si>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</si>
  <si>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</si>
  <si>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</si>
  <si>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</si>
  <si>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</si>
  <si>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</si>
  <si>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</si>
  <si>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</si>
  <si>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</si>
  <si>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</si>
  <si>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</si>
  <si>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</si>
  <si>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</si>
  <si>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</si>
  <si>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</si>
  <si>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</si>
  <si>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</si>
  <si>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</si>
  <si>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</si>
  <si>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</si>
  <si>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</si>
  <si>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</si>
  <si>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</si>
  <si>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</si>
  <si>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</si>
  <si>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</si>
  <si>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</si>
  <si>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</si>
  <si>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</si>
  <si>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</si>
  <si>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</si>
  <si>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</si>
  <si>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</si>
  <si>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</si>
  <si>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</si>
  <si>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</si>
  <si>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</si>
  <si>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</si>
  <si>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</si>
  <si>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</si>
  <si>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</si>
  <si>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</si>
  <si>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</si>
  <si>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</si>
  <si>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</si>
  <si>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</si>
  <si>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</si>
  <si>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</si>
  <si>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</si>
  <si>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</si>
  <si>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</si>
  <si>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</si>
  <si>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</si>
  <si>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</si>
  <si>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</si>
  <si>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</si>
  <si>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</si>
  <si>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</si>
  <si>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</si>
  <si>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</si>
  <si>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</si>
  <si>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</si>
  <si>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</si>
  <si>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</si>
  <si>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</si>
  <si>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</si>
  <si>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</si>
  <si>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</si>
  <si>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</si>
  <si>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</si>
  <si>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</si>
  <si>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</si>
  <si>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</si>
  <si>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</si>
  <si>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</si>
  <si>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</si>
  <si>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</si>
  <si>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</si>
  <si>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</si>
  <si>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</si>
  <si>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</si>
  <si>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</si>
  <si>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</si>
  <si>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</si>
  <si>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</si>
  <si>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</si>
  <si>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</si>
  <si>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</si>
  <si>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</si>
  <si>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</si>
  <si>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</si>
  <si>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</si>
  <si>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</si>
  <si>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</si>
  <si>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</si>
  <si>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</si>
  <si>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</si>
  <si>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</si>
  <si>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</si>
  <si>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</si>
  <si>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</si>
  <si>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</si>
  <si>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</si>
  <si>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</si>
  <si>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</si>
  <si>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</si>
  <si>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</si>
  <si>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</si>
  <si>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</si>
  <si>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</si>
  <si>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</si>
  <si>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</si>
  <si>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</si>
  <si>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</si>
  <si>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</si>
  <si>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</si>
  <si>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</si>
  <si>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</si>
  <si>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</si>
  <si>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</si>
  <si>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</si>
  <si>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</si>
  <si>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</si>
  <si>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</si>
  <si>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</si>
  <si>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</si>
  <si>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</si>
  <si>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</si>
  <si>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</si>
  <si>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</si>
  <si>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</si>
  <si>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</si>
  <si>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</si>
  <si>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</si>
  <si>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</si>
  <si>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</si>
  <si>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</si>
  <si>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</si>
  <si>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</si>
  <si>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</si>
  <si>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</si>
  <si>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</si>
  <si>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</si>
  <si>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</si>
  <si>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</si>
  <si>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</si>
  <si>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</si>
  <si>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</si>
  <si>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</si>
  <si>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</si>
  <si>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</si>
  <si>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</si>
  <si>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</si>
  <si>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</si>
  <si>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</si>
  <si>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</si>
  <si>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</si>
  <si>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</si>
  <si>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</si>
  <si>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</si>
  <si>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</si>
  <si>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</si>
  <si>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</si>
  <si>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</si>
  <si>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</si>
  <si>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</si>
  <si>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</si>
  <si>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</si>
  <si>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</si>
  <si>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</si>
  <si>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</si>
  <si>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</si>
  <si>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</si>
  <si>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</si>
  <si>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</si>
  <si>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</si>
  <si>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</si>
  <si>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</si>
  <si>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</si>
  <si>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</si>
  <si>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</si>
  <si>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</si>
  <si>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</si>
  <si>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</si>
  <si>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</si>
  <si>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</si>
  <si>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</si>
  <si>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</si>
  <si>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</si>
  <si>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</si>
  <si>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</si>
  <si>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</si>
  <si>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</si>
  <si>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</si>
  <si>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</si>
  <si>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</si>
  <si>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</si>
  <si>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</si>
  <si>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</si>
  <si>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</si>
  <si>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</si>
  <si>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</si>
  <si>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</si>
  <si>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</si>
  <si>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</si>
  <si>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</si>
  <si>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</si>
  <si>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</si>
  <si>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</si>
  <si>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</si>
  <si>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</si>
  <si>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</si>
  <si>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</si>
  <si>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</si>
  <si>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</si>
  <si>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</si>
  <si>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</si>
  <si>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</si>
  <si>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</si>
  <si>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</si>
  <si>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</si>
  <si>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</si>
  <si>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</si>
  <si>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</si>
  <si>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</si>
  <si>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</si>
  <si>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</si>
  <si>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</si>
  <si>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</si>
  <si>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</si>
  <si>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</si>
  <si>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</si>
  <si>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</si>
  <si>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</si>
  <si>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</si>
  <si>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</si>
  <si>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</si>
  <si>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</si>
  <si>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</si>
  <si>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</si>
  <si>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</si>
  <si>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</si>
  <si>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</si>
  <si>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</si>
  <si>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</si>
  <si>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</si>
  <si>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</si>
  <si>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</si>
  <si>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</si>
  <si>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</si>
  <si>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</si>
  <si>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</si>
  <si>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</si>
  <si>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</si>
  <si>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</si>
  <si>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</si>
  <si>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</si>
  <si>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</si>
  <si>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</si>
  <si>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</si>
  <si>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</si>
  <si>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</si>
  <si>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</si>
  <si>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</si>
  <si>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</si>
  <si>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</si>
  <si>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</si>
  <si>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</si>
  <si>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</si>
  <si>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</si>
  <si>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</si>
  <si>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</si>
  <si>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</si>
  <si>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</si>
  <si>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</si>
  <si>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</si>
  <si>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</si>
  <si>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</si>
  <si>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</si>
  <si>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</si>
  <si>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</si>
  <si>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</si>
  <si>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</si>
  <si>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</si>
  <si>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</si>
  <si>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</si>
  <si>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</si>
  <si>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</si>
  <si>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</si>
  <si>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</si>
  <si>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</si>
  <si>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</si>
  <si>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</si>
  <si>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</si>
  <si>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</si>
  <si>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</si>
  <si>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</si>
  <si>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</si>
  <si>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</si>
  <si>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</si>
  <si>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</si>
  <si>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</si>
  <si>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</si>
  <si>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</si>
  <si>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</si>
  <si>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</si>
  <si>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</si>
  <si>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</si>
  <si>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</si>
  <si>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</si>
  <si>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</si>
  <si>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</si>
  <si>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</si>
  <si>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</si>
  <si>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</si>
  <si>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</si>
  <si>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</si>
  <si>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</si>
  <si>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</si>
  <si>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</si>
  <si>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</si>
  <si>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</si>
  <si>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</si>
  <si>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</si>
  <si>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</si>
  <si>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</si>
  <si>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</si>
  <si>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</si>
  <si>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</si>
  <si>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</si>
  <si>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</si>
  <si>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</si>
  <si>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</si>
  <si>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</si>
  <si>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</si>
  <si>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</si>
  <si>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</si>
  <si>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</si>
  <si>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</si>
  <si>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</si>
  <si>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</si>
  <si>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</si>
  <si>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</si>
  <si>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</si>
  <si>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</si>
  <si>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</si>
  <si>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</si>
  <si>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</si>
  <si>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</si>
  <si>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</si>
  <si>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</si>
  <si>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</si>
  <si>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</si>
  <si>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</si>
  <si>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</si>
  <si>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</si>
  <si>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</si>
  <si>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</si>
  <si>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</si>
  <si>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</si>
  <si>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</si>
  <si>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</si>
  <si>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</si>
  <si>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</si>
  <si>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</si>
  <si>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</si>
  <si>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</si>
  <si>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</si>
  <si>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</si>
  <si>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</si>
  <si>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</si>
  <si>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</si>
  <si>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</si>
  <si>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</si>
  <si>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</si>
  <si>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</si>
  <si>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</si>
  <si>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</si>
  <si>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</si>
  <si>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</si>
  <si>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</si>
  <si>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</si>
  <si>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</si>
  <si>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</si>
  <si>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</si>
  <si>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</si>
  <si>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</si>
  <si>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</si>
  <si>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</si>
  <si>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</si>
  <si>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</si>
  <si>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</si>
  <si>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</si>
  <si>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</si>
  <si>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</si>
  <si>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</si>
  <si>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</si>
  <si>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</si>
  <si>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</si>
  <si>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</si>
  <si>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</si>
  <si>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</si>
  <si>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</si>
  <si>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</si>
  <si>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</si>
  <si>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</si>
  <si>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</si>
  <si>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</si>
  <si>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</si>
  <si>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</si>
  <si>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</si>
  <si>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</si>
  <si>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</si>
  <si>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</si>
  <si>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</si>
  <si>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</si>
  <si>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</si>
  <si>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</si>
  <si>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</si>
  <si>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</si>
  <si>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</si>
  <si>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</si>
  <si>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</si>
  <si>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</si>
  <si>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</si>
  <si>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</si>
  <si>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</si>
  <si>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</si>
  <si>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</si>
  <si>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</si>
  <si>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</si>
  <si>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</si>
  <si>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</si>
  <si>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</si>
  <si>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</si>
  <si>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</si>
  <si>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</si>
  <si>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</si>
  <si>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</si>
  <si>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</si>
  <si>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</si>
  <si>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</si>
  <si>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</si>
  <si>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</si>
  <si>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</si>
  <si>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</si>
  <si>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</si>
  <si>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</si>
  <si>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</si>
  <si>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</si>
  <si>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</si>
  <si>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</si>
  <si>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</si>
  <si>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</si>
  <si>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</si>
  <si>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</si>
  <si>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</si>
  <si>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</si>
  <si>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</si>
  <si>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</si>
  <si>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</si>
  <si>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</si>
  <si>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</si>
  <si>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</si>
  <si>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</si>
  <si>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</si>
  <si>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</si>
  <si>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</si>
  <si>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</si>
  <si>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</si>
  <si>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</si>
  <si>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</si>
  <si>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</si>
  <si>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</si>
  <si>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</si>
  <si>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</si>
  <si>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</si>
  <si>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</si>
  <si>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</si>
  <si>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</si>
  <si>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</si>
  <si>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</si>
  <si>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</si>
  <si>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</si>
  <si>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</si>
  <si>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</si>
  <si>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</si>
  <si>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</si>
  <si>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</si>
  <si>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</si>
  <si>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</si>
  <si>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</si>
  <si>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</si>
  <si>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</si>
  <si>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</si>
  <si>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</si>
  <si>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</si>
  <si>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</si>
  <si>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</si>
  <si>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</si>
  <si>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</si>
  <si>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</si>
  <si>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</si>
  <si>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</si>
  <si>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</si>
  <si>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</si>
  <si>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</si>
  <si>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</si>
  <si>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</si>
  <si>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</si>
  <si>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</si>
  <si>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</si>
  <si>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</si>
  <si>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</si>
  <si>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</si>
  <si>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</si>
  <si>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</si>
  <si>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</si>
  <si>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</si>
  <si>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</si>
  <si>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</si>
  <si>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</si>
  <si>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</si>
  <si>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</si>
  <si>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</si>
  <si>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</si>
  <si>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</si>
  <si>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</si>
  <si>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</si>
  <si>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</si>
  <si>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</si>
  <si>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</si>
  <si>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</si>
  <si>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</si>
  <si>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</si>
  <si>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</si>
  <si>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</si>
  <si>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</si>
  <si>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</si>
  <si>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</si>
  <si>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</si>
  <si>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</si>
  <si>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</si>
  <si>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</si>
  <si>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</si>
  <si>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</si>
  <si>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</si>
  <si>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</si>
  <si>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</si>
  <si>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</si>
  <si>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</si>
  <si>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</si>
  <si>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</si>
  <si>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</si>
  <si>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</si>
  <si>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</si>
  <si>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</si>
  <si>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</si>
  <si>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</si>
  <si>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</si>
  <si>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</si>
  <si>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</si>
  <si>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</si>
  <si>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</si>
  <si>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</si>
  <si>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</si>
  <si>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</si>
  <si>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</si>
  <si>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</si>
  <si>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</si>
  <si>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</si>
  <si>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</si>
  <si>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</si>
  <si>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</si>
  <si>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</si>
  <si>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</si>
  <si>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</si>
  <si>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</si>
  <si>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</si>
  <si>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</si>
  <si>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</si>
  <si>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</si>
  <si>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</si>
  <si>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</si>
  <si>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</si>
  <si>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</si>
  <si>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</si>
  <si>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</si>
  <si>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</si>
  <si>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</si>
  <si>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</si>
  <si>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</si>
  <si>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</si>
  <si>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</si>
  <si>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</si>
  <si>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</si>
  <si>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</si>
  <si>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</si>
  <si>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</si>
  <si>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</si>
  <si>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</si>
  <si>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</si>
  <si>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</si>
  <si>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</si>
  <si>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</si>
  <si>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</si>
  <si>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</si>
  <si>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</si>
  <si>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</si>
  <si>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</si>
  <si>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</si>
  <si>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</si>
  <si>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</si>
  <si>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</si>
  <si>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</si>
  <si>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</si>
  <si>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</si>
  <si>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</si>
  <si>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</si>
  <si>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</si>
  <si>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</si>
  <si>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</si>
  <si>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</si>
  <si>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</si>
  <si>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</si>
  <si>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</si>
  <si>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</si>
  <si>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</si>
  <si>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</si>
  <si>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</si>
  <si>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</si>
  <si>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</si>
  <si>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</si>
  <si>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</si>
  <si>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</si>
  <si>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</si>
  <si>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</si>
  <si>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</si>
  <si>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</si>
  <si>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</si>
  <si>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</si>
  <si>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</si>
  <si>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</si>
  <si>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</si>
  <si>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</si>
  <si>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</si>
  <si>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</si>
  <si>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</si>
  <si>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</si>
  <si>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</si>
  <si>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</si>
  <si>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</si>
  <si>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</si>
  <si>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</si>
  <si>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</si>
  <si>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</si>
  <si>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</si>
  <si>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</si>
  <si>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</si>
  <si>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</si>
  <si>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</si>
  <si>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</si>
  <si>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</si>
  <si>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</si>
  <si>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</si>
  <si>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</si>
  <si>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</si>
  <si>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</si>
  <si>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</si>
  <si>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</si>
  <si>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</si>
  <si>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</si>
  <si>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</si>
  <si>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</si>
  <si>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</si>
  <si>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</si>
  <si>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</si>
  <si>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</si>
  <si>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</si>
  <si>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</si>
  <si>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</si>
  <si>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</si>
  <si>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</si>
  <si>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</si>
  <si>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</si>
  <si>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</si>
  <si>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</si>
  <si>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</si>
  <si>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</si>
  <si>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</si>
  <si>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</si>
  <si>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</si>
  <si>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</si>
  <si>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</si>
  <si>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</si>
  <si>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</si>
  <si>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</si>
  <si>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</si>
  <si>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</si>
  <si>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</si>
  <si>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</si>
  <si>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</si>
  <si>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</si>
  <si>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</si>
  <si>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</si>
  <si>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</si>
  <si>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</si>
  <si>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</si>
  <si>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</si>
  <si>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</si>
  <si>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</si>
  <si>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</si>
  <si>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</si>
  <si>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</si>
  <si>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</si>
  <si>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</si>
  <si>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</si>
  <si>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</si>
  <si>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</si>
  <si>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</si>
  <si>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</si>
  <si>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</si>
  <si>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</si>
  <si>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</si>
  <si>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</si>
  <si>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</si>
  <si>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</si>
  <si>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</si>
  <si>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</si>
  <si>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</si>
  <si>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</si>
  <si>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</si>
  <si>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</si>
  <si>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</si>
  <si>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</si>
  <si>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</si>
  <si>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</si>
  <si>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</si>
  <si>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</si>
  <si>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</si>
  <si>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</si>
  <si>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</si>
  <si>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</si>
  <si>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</si>
  <si>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</si>
  <si>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</si>
  <si>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</si>
  <si>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</si>
  <si>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</si>
  <si>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</si>
  <si>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</si>
  <si>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</si>
  <si>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</si>
  <si>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</si>
  <si>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</si>
  <si>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</si>
  <si>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</si>
  <si>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</si>
  <si>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</si>
  <si>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</si>
  <si>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</si>
  <si>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</si>
  <si>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</si>
  <si>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</si>
  <si>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</si>
  <si>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</si>
  <si>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</si>
  <si>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</si>
  <si>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</si>
  <si>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</si>
  <si>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</si>
  <si>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</si>
  <si>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</si>
  <si>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</si>
  <si>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</si>
  <si>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</si>
  <si>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</si>
  <si>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</si>
  <si>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</si>
  <si>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</si>
  <si>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</si>
  <si>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</si>
  <si>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</si>
  <si>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</si>
  <si>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</si>
  <si>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</si>
  <si>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</si>
  <si>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</si>
  <si>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</si>
  <si>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</si>
  <si>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</si>
  <si>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</si>
  <si>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</si>
  <si>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</si>
  <si>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</si>
  <si>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</si>
  <si>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</si>
  <si>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</si>
  <si>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</si>
  <si>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</si>
  <si>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</si>
  <si>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</si>
  <si>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</si>
  <si>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</si>
  <si>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</si>
  <si>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</si>
  <si>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</si>
  <si>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</si>
  <si>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</si>
  <si>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</si>
  <si>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</si>
  <si>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</si>
  <si>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</si>
  <si>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</si>
  <si>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</si>
  <si>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</si>
  <si>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</si>
  <si>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</si>
  <si>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</si>
  <si>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</si>
  <si>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</si>
  <si>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</si>
  <si>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</si>
  <si>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</si>
  <si>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</si>
  <si>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</si>
  <si>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</si>
  <si>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</si>
  <si>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</si>
  <si>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</si>
  <si>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</si>
  <si>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</si>
  <si>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</si>
  <si>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</si>
  <si>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</si>
  <si>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</si>
  <si>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</si>
  <si>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</si>
  <si>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</si>
  <si>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</si>
  <si>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</si>
  <si>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</si>
  <si>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</si>
  <si>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</si>
  <si>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</si>
  <si>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</si>
  <si>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</si>
  <si>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</si>
  <si>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</si>
  <si>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</si>
  <si>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</si>
  <si>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</si>
  <si>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</si>
  <si>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</si>
  <si>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</si>
  <si>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</si>
  <si>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</si>
  <si>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</si>
  <si>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</si>
  <si>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</si>
  <si>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</si>
  <si>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</si>
  <si>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</si>
  <si>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</si>
  <si>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</si>
  <si>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</si>
  <si>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</si>
  <si>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</si>
  <si>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</si>
  <si>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</si>
  <si>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</si>
  <si>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</si>
  <si>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</si>
  <si>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</si>
  <si>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</si>
  <si>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</si>
  <si>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</si>
  <si>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</si>
  <si>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</si>
  <si>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</si>
  <si>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</si>
  <si>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</si>
  <si>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</si>
  <si>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</si>
  <si>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</si>
  <si>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</si>
  <si>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</si>
  <si>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</si>
  <si>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</si>
  <si>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</si>
  <si>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</si>
  <si>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</si>
  <si>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</si>
  <si>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</si>
  <si>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</si>
  <si>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</si>
  <si>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</si>
  <si>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</si>
  <si>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</si>
  <si>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</si>
  <si>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</si>
  <si>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</si>
  <si>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</si>
  <si>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</si>
  <si>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</si>
  <si>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</si>
  <si>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</si>
  <si>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</si>
  <si>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</si>
  <si>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</si>
  <si>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</si>
  <si>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</si>
  <si>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</si>
  <si>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</si>
  <si>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</si>
  <si>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</si>
  <si>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</si>
  <si>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</si>
  <si>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</si>
  <si>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</si>
  <si>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</si>
  <si>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</si>
  <si>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</si>
  <si>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</si>
  <si>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</si>
  <si>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</si>
  <si>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</si>
  <si>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</si>
  <si>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</si>
  <si>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</si>
  <si>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</si>
  <si>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</si>
  <si>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</si>
  <si>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</si>
  <si>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</si>
  <si>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</si>
  <si>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</si>
  <si>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</si>
  <si>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</si>
  <si>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</si>
  <si>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</si>
  <si>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</si>
  <si>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</si>
  <si>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</si>
  <si>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</si>
  <si>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</si>
  <si>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</si>
  <si>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</si>
  <si>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</si>
  <si>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</si>
  <si>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</si>
  <si>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</si>
  <si>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</si>
  <si>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</si>
  <si>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</si>
  <si>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</si>
  <si>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</si>
  <si>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</si>
  <si>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</si>
  <si>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</si>
  <si>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</si>
  <si>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</si>
  <si>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</si>
  <si>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</si>
  <si>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</si>
  <si>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</si>
  <si>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</si>
  <si>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</si>
  <si>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</si>
  <si>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</si>
  <si>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</si>
  <si>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</si>
  <si>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</si>
  <si>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</si>
  <si>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</si>
  <si>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</si>
  <si>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</si>
  <si>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</si>
  <si>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</si>
  <si>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</si>
  <si>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</si>
  <si>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</si>
  <si>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</si>
  <si>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</si>
  <si>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</si>
  <si>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</si>
  <si>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</si>
  <si>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</si>
  <si>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</si>
  <si>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</si>
  <si>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</si>
  <si>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</si>
  <si>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</si>
  <si>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</si>
  <si>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</si>
  <si>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</si>
  <si>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</si>
  <si>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</si>
  <si>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</si>
  <si>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</si>
  <si>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</si>
  <si>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</si>
  <si>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</si>
  <si>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</si>
  <si>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</si>
  <si>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</si>
  <si>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</si>
  <si>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</si>
  <si>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</si>
  <si>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</si>
  <si>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</si>
  <si>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</si>
  <si>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</si>
  <si>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</si>
  <si>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</si>
  <si>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</si>
  <si>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</si>
  <si>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</si>
  <si>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</si>
  <si>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</si>
  <si>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</si>
  <si>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</si>
  <si>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</si>
  <si>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</si>
  <si>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</si>
  <si>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</si>
  <si>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</si>
  <si>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</si>
  <si>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</si>
  <si>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</si>
  <si>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</si>
  <si>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</si>
  <si>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</si>
  <si>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</si>
  <si>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</si>
  <si>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</si>
  <si>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</si>
  <si>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</si>
  <si>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</si>
  <si>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</si>
  <si>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</si>
  <si>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</si>
  <si>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</si>
  <si>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</si>
  <si>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</si>
  <si>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</si>
  <si>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</si>
  <si>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</si>
  <si>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</si>
  <si>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</si>
  <si>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</si>
  <si>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</si>
  <si>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</si>
  <si>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</si>
  <si>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</si>
  <si>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</si>
  <si>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</si>
  <si>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</si>
  <si>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</si>
  <si>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</si>
  <si>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</si>
  <si>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</si>
  <si>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</si>
  <si>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</si>
  <si>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</si>
  <si>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</si>
  <si>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</si>
  <si>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</si>
  <si>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</si>
  <si>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</si>
  <si>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</si>
  <si>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</si>
  <si>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</si>
  <si>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</si>
  <si>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</si>
  <si>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</si>
  <si>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</si>
  <si>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</si>
  <si>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</si>
  <si>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</si>
  <si>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</si>
  <si>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</si>
  <si>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</si>
  <si>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</si>
  <si>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</si>
  <si>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</si>
  <si>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</si>
  <si>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</si>
  <si>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</si>
  <si>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</si>
  <si>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</si>
  <si>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</si>
  <si>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</si>
  <si>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</si>
  <si>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</si>
  <si>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</si>
  <si>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</si>
  <si>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</si>
  <si>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</si>
  <si>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</si>
  <si>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</si>
  <si>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</si>
  <si>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</si>
  <si>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</si>
  <si>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</si>
  <si>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</si>
  <si>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</si>
  <si>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</si>
  <si>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</si>
  <si>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</si>
  <si>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</si>
  <si>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</si>
  <si>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</si>
  <si>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</si>
  <si>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</si>
  <si>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</si>
  <si>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</si>
  <si>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</si>
  <si>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</si>
  <si>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</si>
  <si>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</si>
  <si>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</si>
  <si>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</si>
  <si>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</si>
  <si>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</si>
  <si>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</si>
  <si>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</si>
  <si>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</si>
  <si>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</si>
  <si>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</si>
  <si>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</si>
  <si>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</si>
  <si>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</si>
  <si>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</si>
  <si>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</si>
  <si>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</si>
  <si>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</si>
  <si>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</si>
  <si>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</si>
  <si>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</si>
  <si>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</si>
  <si>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</si>
  <si>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</si>
  <si>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</si>
  <si>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</si>
  <si>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</si>
  <si>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</si>
  <si>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</si>
  <si>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</si>
  <si>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</si>
  <si>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</si>
  <si>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</si>
  <si>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</si>
  <si>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</si>
  <si>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</si>
  <si>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</si>
  <si>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</si>
  <si>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</si>
  <si>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</si>
  <si>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</si>
  <si>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</si>
  <si>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</si>
  <si>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</si>
  <si>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</si>
  <si>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</si>
  <si>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</si>
  <si>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</si>
  <si>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</si>
  <si>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</si>
  <si>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</si>
  <si>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</si>
  <si>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</si>
  <si>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</si>
  <si>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</si>
  <si>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</si>
  <si>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</si>
  <si>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</si>
  <si>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</si>
  <si>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</si>
  <si>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</si>
  <si>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</si>
  <si>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</si>
  <si>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</si>
  <si>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</si>
  <si>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</si>
  <si>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</si>
  <si>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</si>
  <si>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</si>
  <si>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</si>
  <si>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</si>
  <si>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</si>
  <si>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</si>
  <si>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</si>
  <si>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</si>
  <si>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</si>
  <si>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</si>
  <si>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</si>
  <si>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</si>
  <si>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</si>
  <si>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</si>
  <si>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</si>
  <si>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</si>
  <si>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</si>
  <si>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</si>
  <si>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</si>
  <si>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</si>
  <si>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</si>
  <si>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</si>
  <si>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</si>
  <si>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</si>
  <si>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</si>
  <si>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</si>
  <si>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</si>
  <si>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</si>
  <si>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</si>
  <si>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</si>
  <si>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</si>
  <si>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</si>
  <si>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</si>
  <si>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</si>
  <si>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</si>
  <si>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</si>
  <si>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</si>
  <si>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</si>
  <si>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</si>
  <si>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</si>
  <si>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</si>
  <si>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</si>
  <si>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</si>
  <si>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</si>
  <si>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</si>
  <si>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</si>
  <si>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</si>
  <si>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</si>
  <si>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</si>
  <si>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</si>
  <si>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</si>
  <si>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</si>
  <si>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</si>
  <si>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</si>
  <si>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</si>
  <si>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</si>
  <si>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</si>
  <si>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</si>
  <si>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</si>
  <si>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</si>
  <si>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</si>
  <si>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</si>
  <si>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</si>
  <si>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</si>
  <si>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</si>
  <si>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</si>
  <si>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</si>
  <si>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</si>
  <si>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</si>
  <si>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</si>
  <si>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</si>
  <si>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</si>
  <si>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</si>
  <si>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</si>
  <si>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</si>
  <si>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</si>
  <si>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</si>
  <si>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</si>
  <si>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</si>
  <si>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</si>
  <si>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</si>
  <si>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</si>
  <si>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</si>
  <si>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</si>
  <si>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</si>
  <si>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</si>
  <si>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</si>
  <si>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</si>
  <si>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</si>
  <si>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</si>
  <si>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</si>
  <si>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</si>
  <si>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</si>
  <si>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</si>
  <si>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</si>
  <si>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</si>
  <si>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</si>
  <si>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</si>
  <si>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</si>
  <si>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</si>
  <si>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</si>
  <si>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</si>
  <si>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</si>
  <si>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</si>
  <si>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</si>
  <si>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</si>
  <si>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</si>
  <si>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</si>
  <si>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</si>
  <si>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</si>
  <si>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</si>
  <si>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</si>
  <si>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</si>
  <si>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</si>
  <si>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</si>
  <si>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</si>
  <si>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</si>
  <si>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</si>
  <si>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</si>
  <si>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</si>
  <si>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</si>
  <si>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</si>
  <si>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</si>
  <si>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</si>
  <si>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</si>
  <si>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</si>
  <si>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</si>
  <si>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</si>
  <si>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</si>
  <si>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</si>
  <si>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</si>
  <si>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</si>
  <si>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</si>
  <si>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</si>
  <si>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</si>
  <si>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</si>
  <si>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</si>
  <si>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</si>
  <si>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</si>
  <si>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</si>
  <si>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</si>
  <si>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</si>
  <si>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</si>
  <si>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</si>
  <si>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</si>
  <si>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</si>
  <si>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</si>
  <si>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</si>
  <si>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</si>
  <si>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</si>
  <si>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</si>
  <si>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</si>
  <si>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</si>
  <si>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</si>
  <si>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</si>
  <si>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</si>
  <si>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</si>
  <si>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</si>
  <si>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</si>
  <si>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</si>
  <si>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</si>
  <si>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</si>
  <si>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</si>
  <si>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</si>
  <si>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</si>
  <si>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</si>
  <si>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</si>
  <si>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</si>
  <si>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</si>
  <si>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</si>
  <si>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</si>
  <si>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</si>
  <si>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</si>
  <si>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</si>
  <si>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</si>
  <si>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</si>
  <si>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</si>
  <si>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</si>
  <si>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</si>
  <si>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</si>
  <si>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</si>
  <si>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</si>
  <si>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</si>
  <si>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</si>
  <si>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</si>
  <si>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</si>
  <si>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</si>
  <si>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</si>
  <si>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</si>
  <si>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</si>
  <si>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</si>
  <si>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</si>
  <si>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</si>
  <si>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</si>
  <si>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</si>
  <si>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</si>
  <si>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</si>
  <si>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</si>
  <si>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</si>
  <si>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</si>
  <si>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</si>
  <si>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</si>
  <si>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</si>
  <si>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</si>
  <si>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</si>
  <si>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</si>
  <si>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</si>
  <si>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</si>
  <si>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</si>
  <si>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</si>
  <si>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</si>
  <si>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</si>
  <si>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</si>
  <si>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</si>
  <si>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</si>
  <si>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</si>
  <si>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</si>
  <si>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</si>
  <si>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</si>
  <si>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</si>
  <si>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</si>
  <si>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</si>
  <si>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</si>
  <si>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</si>
  <si>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</si>
  <si>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</si>
  <si>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</si>
  <si>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</si>
  <si>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</si>
  <si>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</si>
  <si>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</si>
  <si>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</si>
  <si>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</si>
  <si>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</si>
  <si>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</si>
  <si>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</si>
  <si>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</si>
  <si>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</si>
  <si>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</si>
  <si>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</si>
  <si>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</si>
  <si>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</si>
  <si>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</si>
  <si>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</si>
  <si>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</si>
  <si>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</si>
  <si>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</si>
  <si>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</si>
  <si>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</si>
  <si>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</si>
  <si>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</si>
  <si>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</si>
  <si>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</si>
  <si>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</si>
  <si>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</si>
  <si>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</si>
  <si>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</si>
  <si>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</si>
  <si>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</si>
  <si>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</si>
  <si>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</si>
  <si>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</si>
  <si>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</si>
  <si>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</si>
  <si>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</si>
  <si>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</si>
  <si>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</si>
  <si>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</si>
  <si>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</si>
  <si>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</si>
  <si>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</si>
  <si>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</si>
  <si>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</si>
  <si>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</si>
  <si>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</si>
  <si>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</si>
  <si>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</si>
  <si>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</si>
  <si>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</si>
  <si>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</si>
  <si>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</si>
  <si>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</si>
  <si>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</si>
  <si>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</si>
  <si>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</si>
  <si>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</si>
  <si>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</si>
  <si>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</si>
  <si>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</si>
  <si>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</si>
  <si>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</si>
  <si>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</si>
  <si>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</si>
  <si>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</si>
  <si>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</si>
  <si>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</si>
  <si>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</si>
  <si>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</si>
  <si>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</si>
  <si>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</si>
  <si>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</si>
  <si>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</si>
  <si>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</si>
  <si>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</si>
  <si>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</si>
  <si>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</si>
  <si>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</si>
  <si>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</si>
  <si>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</si>
  <si>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</si>
  <si>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</si>
  <si>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</si>
  <si>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</si>
  <si>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</si>
  <si>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</si>
  <si>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</si>
  <si>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</si>
  <si>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</si>
  <si>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</si>
  <si>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</si>
  <si>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</si>
  <si>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</si>
  <si>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</si>
  <si>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</si>
  <si>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</si>
  <si>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</si>
  <si>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</si>
  <si>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</si>
  <si>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</si>
  <si>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</si>
  <si>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</si>
  <si>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</si>
  <si>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</si>
  <si>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</si>
  <si>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</si>
  <si>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</si>
  <si>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</si>
  <si>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</si>
  <si>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</si>
  <si>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</si>
  <si>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</si>
  <si>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</si>
  <si>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</si>
  <si>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</si>
  <si>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</si>
  <si>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</si>
  <si>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</si>
  <si>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</si>
  <si>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</si>
  <si>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</si>
  <si>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</si>
  <si>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</si>
  <si>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</si>
  <si>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</si>
  <si>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</si>
  <si>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</si>
  <si>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</si>
  <si>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</si>
  <si>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</si>
  <si>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</si>
  <si>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</si>
  <si>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</si>
  <si>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</si>
  <si>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</si>
  <si>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</si>
  <si>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</si>
  <si>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</si>
  <si>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</si>
  <si>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</si>
  <si>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</si>
  <si>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</si>
  <si>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</si>
  <si>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</si>
  <si>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</si>
  <si>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</si>
  <si>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</si>
  <si>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</si>
  <si>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</si>
  <si>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</si>
  <si>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</si>
  <si>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</si>
  <si>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</si>
  <si>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</si>
  <si>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</si>
  <si>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</si>
  <si>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</si>
  <si>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</si>
  <si>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</si>
  <si>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</si>
  <si>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</si>
  <si>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</si>
  <si>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</si>
  <si>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</si>
  <si>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</si>
  <si>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</si>
  <si>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</si>
  <si>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</si>
  <si>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</si>
  <si>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</si>
  <si>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</si>
  <si>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</si>
  <si>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</si>
  <si>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</si>
  <si>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</si>
  <si>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</si>
  <si>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</si>
  <si>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</si>
  <si>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</si>
  <si>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</si>
  <si>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</si>
  <si>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</si>
  <si>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</si>
  <si>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</si>
  <si>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</si>
  <si>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</si>
  <si>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</si>
  <si>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</si>
  <si>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</si>
  <si>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</si>
  <si>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</si>
  <si>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</si>
  <si>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</si>
  <si>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</si>
  <si>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</si>
  <si>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</si>
  <si>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</si>
  <si>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</si>
  <si>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</si>
  <si>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</si>
  <si>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</si>
  <si>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</si>
  <si>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</si>
  <si>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</si>
  <si>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</si>
  <si>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</si>
  <si>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</si>
  <si>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</si>
  <si>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</si>
  <si>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</si>
  <si>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</si>
  <si>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</si>
  <si>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</si>
  <si>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</si>
  <si>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</si>
  <si>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</si>
  <si>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</si>
  <si>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</si>
  <si>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</si>
  <si>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</si>
  <si>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</si>
  <si>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</si>
  <si>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</si>
  <si>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</si>
  <si>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</si>
  <si>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</si>
  <si>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</si>
  <si>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</si>
  <si>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</si>
  <si>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</si>
  <si>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</si>
  <si>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</si>
  <si>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</si>
  <si>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</si>
  <si>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</si>
  <si>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</si>
  <si>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</si>
  <si>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</si>
  <si>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</si>
  <si>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</si>
  <si>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</si>
  <si>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</si>
  <si>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</si>
  <si>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</si>
  <si>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</si>
  <si>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</si>
  <si>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</si>
  <si>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</si>
  <si>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</si>
  <si>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</si>
  <si>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</si>
  <si>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</si>
  <si>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</si>
  <si>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</si>
  <si>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</si>
  <si>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</si>
  <si>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</si>
  <si>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</si>
  <si>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</si>
  <si>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</si>
  <si>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</si>
  <si>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</si>
  <si>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</si>
  <si>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</si>
  <si>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</si>
  <si>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</si>
  <si>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</si>
  <si>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</si>
  <si>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</si>
  <si>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</si>
  <si>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</si>
  <si>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</si>
  <si>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</si>
  <si>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</si>
  <si>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</si>
  <si>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</si>
  <si>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</si>
  <si>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</si>
  <si>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</si>
  <si>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</si>
  <si>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</si>
  <si>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</si>
  <si>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</si>
  <si>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</si>
  <si>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</si>
  <si>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</si>
  <si>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</si>
  <si>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</si>
  <si>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</si>
  <si>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</si>
  <si>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</si>
  <si>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</si>
  <si>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</si>
  <si>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</si>
  <si>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</si>
  <si>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</si>
  <si>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</si>
  <si>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</si>
  <si>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</si>
  <si>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</si>
  <si>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</si>
  <si>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</si>
  <si>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</si>
  <si>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</si>
  <si>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</si>
  <si>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</si>
  <si>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</si>
  <si>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</si>
  <si>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</si>
  <si>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</si>
  <si>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</si>
  <si>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</si>
  <si>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</si>
  <si>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</si>
  <si>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</si>
  <si>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</si>
  <si>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</si>
  <si>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</si>
  <si>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</si>
  <si>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</si>
  <si>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</si>
  <si>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</si>
  <si>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</si>
  <si>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</si>
  <si>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</si>
  <si>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</si>
  <si>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</si>
  <si>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</si>
  <si>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</si>
  <si>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</si>
  <si>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</si>
  <si>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</si>
  <si>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</si>
  <si>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</si>
  <si>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</si>
  <si>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</si>
  <si>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</si>
  <si>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</si>
  <si>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</si>
  <si>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</si>
  <si>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</si>
  <si>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</si>
  <si>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</si>
  <si>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</si>
  <si>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</si>
  <si>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</si>
  <si>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</si>
  <si>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</si>
  <si>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</si>
  <si>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</si>
  <si>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</si>
  <si>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</si>
  <si>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</si>
  <si>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</si>
  <si>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</si>
  <si>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</si>
  <si>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</si>
  <si>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</si>
  <si>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</si>
  <si>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</si>
  <si>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</si>
  <si>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</si>
  <si>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</si>
  <si>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</si>
  <si>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</si>
  <si>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</si>
  <si>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</si>
  <si>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</si>
  <si>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</si>
  <si>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</si>
  <si>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</si>
  <si>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</si>
  <si>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</si>
  <si>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</si>
  <si>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</si>
  <si>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</si>
  <si>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</si>
  <si>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</si>
  <si>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</si>
  <si>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</si>
  <si>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</si>
  <si>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</si>
  <si>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</si>
  <si>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</si>
  <si>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</si>
  <si>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</si>
  <si>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</si>
  <si>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</si>
  <si>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</si>
  <si>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</si>
  <si>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</si>
  <si>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</si>
  <si>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</si>
  <si>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</si>
  <si>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</si>
  <si>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</si>
  <si>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</si>
  <si>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</si>
  <si>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</si>
  <si>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</si>
  <si>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</si>
  <si>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</si>
  <si>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</si>
  <si>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</si>
  <si>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</si>
  <si>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</si>
  <si>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</si>
  <si>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</si>
  <si>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</si>
  <si>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</si>
  <si>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</si>
  <si>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</si>
  <si>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</si>
  <si>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</si>
  <si>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</si>
  <si>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</si>
  <si>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</si>
  <si>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</si>
  <si>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</si>
  <si>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</si>
  <si>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</si>
  <si>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</si>
  <si>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</si>
  <si>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</si>
  <si>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</si>
  <si>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</si>
  <si>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</si>
  <si>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</si>
  <si>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</si>
  <si>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</si>
  <si>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</si>
  <si>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</si>
  <si>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</si>
  <si>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</si>
  <si>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</si>
  <si>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</si>
  <si>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</si>
  <si>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</si>
  <si>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</si>
  <si>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</si>
  <si>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</si>
  <si>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</si>
  <si>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</si>
  <si>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</si>
  <si>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</si>
  <si>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</si>
  <si>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</si>
  <si>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</si>
  <si>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</si>
  <si>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</si>
  <si>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</si>
  <si>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</si>
  <si>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</si>
  <si>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</si>
  <si>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</si>
  <si>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</si>
  <si>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</si>
  <si>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</si>
  <si>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</si>
  <si>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</si>
  <si>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</si>
  <si>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</si>
  <si>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</si>
  <si>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</si>
  <si>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</si>
  <si>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</si>
  <si>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</si>
  <si>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</si>
  <si>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</si>
  <si>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</si>
  <si>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</si>
  <si>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</si>
  <si>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</si>
  <si>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</si>
  <si>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</si>
  <si>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</si>
  <si>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</si>
  <si>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</si>
  <si>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</si>
  <si>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</si>
  <si>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</si>
  <si>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</si>
  <si>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</si>
  <si>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</si>
  <si>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</si>
  <si>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</si>
  <si>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</si>
  <si>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</si>
  <si>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</si>
  <si>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</si>
  <si>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</si>
  <si>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</si>
  <si>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</si>
  <si>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</si>
  <si>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</si>
  <si>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</si>
  <si>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</si>
  <si>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</si>
  <si>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</si>
  <si>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</si>
  <si>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</si>
  <si>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</si>
  <si>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</si>
  <si>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</si>
  <si>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</si>
  <si>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</si>
  <si>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</si>
  <si>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</si>
  <si>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</si>
  <si>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</si>
  <si>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</si>
  <si>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</si>
  <si>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</si>
  <si>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</si>
  <si>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</si>
  <si>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</si>
  <si>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</si>
  <si>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</si>
  <si>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</si>
  <si>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</si>
  <si>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</si>
  <si>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</si>
  <si>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</si>
  <si>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</si>
  <si>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</si>
  <si>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</si>
  <si>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</si>
  <si>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</si>
  <si>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</si>
  <si>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</si>
  <si>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</si>
  <si>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</si>
  <si>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</si>
  <si>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</si>
  <si>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</si>
  <si>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</si>
  <si>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</si>
  <si>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</si>
  <si>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</si>
  <si>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</si>
  <si>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</si>
  <si>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</si>
  <si>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</si>
  <si>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</si>
  <si>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</si>
  <si>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</si>
  <si>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</si>
  <si>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</si>
  <si>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</si>
  <si>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</si>
  <si>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</si>
  <si>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</si>
  <si>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</si>
  <si>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</si>
  <si>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</si>
  <si>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</si>
  <si>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</si>
  <si>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</si>
  <si>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</si>
  <si>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</si>
  <si>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</si>
  <si>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</si>
  <si>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</si>
  <si>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</si>
  <si>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</si>
  <si>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</si>
  <si>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</si>
  <si>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</si>
  <si>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</si>
  <si>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</si>
  <si>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</si>
  <si>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</si>
  <si>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</si>
  <si>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</si>
  <si>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</si>
  <si>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</si>
  <si>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</si>
  <si>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</si>
  <si>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</si>
  <si>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</si>
  <si>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</si>
  <si>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</si>
  <si>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</si>
  <si>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</si>
  <si>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</si>
  <si>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</si>
  <si>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</si>
  <si>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</si>
  <si>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</si>
  <si>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</si>
  <si>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</si>
  <si>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</si>
  <si>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</si>
  <si>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</si>
  <si>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</si>
  <si>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</si>
  <si>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</si>
  <si>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</si>
  <si>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</si>
  <si>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</si>
  <si>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</si>
  <si>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</si>
  <si>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</si>
  <si>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</si>
  <si>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</si>
  <si>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</si>
  <si>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</si>
  <si>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</si>
  <si>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</si>
  <si>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</si>
  <si>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</si>
  <si>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</si>
  <si>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</si>
  <si>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</si>
  <si>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</si>
  <si>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</si>
  <si>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</si>
  <si>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</si>
  <si>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</si>
  <si>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</si>
  <si>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</si>
  <si>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</si>
  <si>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</si>
  <si>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</si>
  <si>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</si>
  <si>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</si>
  <si>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</si>
  <si>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</si>
  <si>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</si>
  <si>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</si>
  <si>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</si>
  <si>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</si>
  <si>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</si>
  <si>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</si>
  <si>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</si>
  <si>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</si>
  <si>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</si>
  <si>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</si>
  <si>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</si>
  <si>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</si>
  <si>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</si>
  <si>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</si>
  <si>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</si>
  <si>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</si>
  <si>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</si>
  <si>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</si>
  <si>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</si>
  <si>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</si>
  <si>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</si>
  <si>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</si>
  <si>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</si>
  <si>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</si>
  <si>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</si>
  <si>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</si>
  <si>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</si>
  <si>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</si>
  <si>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</si>
  <si>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</si>
  <si>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</si>
  <si>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</si>
  <si>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</si>
  <si>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</si>
  <si>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</si>
  <si>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</si>
  <si>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</si>
  <si>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</si>
  <si>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</si>
  <si>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</si>
  <si>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</si>
  <si>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</si>
  <si>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</si>
  <si>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</si>
  <si>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</si>
  <si>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</si>
  <si>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</si>
  <si>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</si>
  <si>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</si>
  <si>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</si>
  <si>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</si>
  <si>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</si>
  <si>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</si>
  <si>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</si>
  <si>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</si>
  <si>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</si>
  <si>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</si>
  <si>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</si>
  <si>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</si>
  <si>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</si>
  <si>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</si>
  <si>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</si>
  <si>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</si>
  <si>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</si>
  <si>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</si>
  <si>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</si>
  <si>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</si>
  <si>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</si>
  <si>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</si>
  <si>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</si>
  <si>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</si>
  <si>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</si>
  <si>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</si>
  <si>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</si>
  <si>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</si>
  <si>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</si>
  <si>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</si>
  <si>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</si>
  <si>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</si>
  <si>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</si>
  <si>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</si>
  <si>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</si>
  <si>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</si>
  <si>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</si>
  <si>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</si>
  <si>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</si>
  <si>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</si>
  <si>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</si>
  <si>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</si>
  <si>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</si>
  <si>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</si>
  <si>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</si>
  <si>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</si>
  <si>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</si>
  <si>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</si>
  <si>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</si>
  <si>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</si>
  <si>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</si>
  <si>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</si>
  <si>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</si>
  <si>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</si>
  <si>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</si>
  <si>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</si>
  <si>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</si>
  <si>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</si>
  <si>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</si>
  <si>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</si>
  <si>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</si>
  <si>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</si>
  <si>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</si>
  <si>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</si>
  <si>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</si>
  <si>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</si>
  <si>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</si>
  <si>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</si>
  <si>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</si>
  <si>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</si>
  <si>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</si>
  <si>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</si>
  <si>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</si>
  <si>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</si>
  <si>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</si>
  <si>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</si>
  <si>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</si>
  <si>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</si>
  <si>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</si>
  <si>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</si>
  <si>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</si>
  <si>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</si>
  <si>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</si>
  <si>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</si>
  <si>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</si>
  <si>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</si>
  <si>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</si>
  <si>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</si>
  <si>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</si>
  <si>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</si>
  <si>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</si>
  <si>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</si>
  <si>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</si>
  <si>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</si>
  <si>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</si>
  <si>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</si>
  <si>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</si>
  <si>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</si>
  <si>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</si>
  <si>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</si>
  <si>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</si>
  <si>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</si>
  <si>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</si>
  <si>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</si>
  <si>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</si>
  <si>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</si>
  <si>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</si>
  <si>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</si>
  <si>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</si>
  <si>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</si>
  <si>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</si>
  <si>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</si>
  <si>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</si>
  <si>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</si>
  <si>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</si>
  <si>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</si>
  <si>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</si>
  <si>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</si>
  <si>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</si>
  <si>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</si>
  <si>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</si>
  <si>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</si>
  <si>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</si>
  <si>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</si>
  <si>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</si>
  <si>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</si>
  <si>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</si>
  <si>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</si>
  <si>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</si>
  <si>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</si>
  <si>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</si>
  <si>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</si>
  <si>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</si>
  <si>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</si>
  <si>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</si>
  <si>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</si>
  <si>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</si>
  <si>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</si>
  <si>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</si>
  <si>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</si>
  <si>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</si>
  <si>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</si>
  <si>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</si>
  <si>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</si>
  <si>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</si>
  <si>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</si>
  <si>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</si>
  <si>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</si>
  <si>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</si>
  <si>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</si>
  <si>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</si>
  <si>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</si>
  <si>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</si>
  <si>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</si>
  <si>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</si>
  <si>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</si>
  <si>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</si>
  <si>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</si>
  <si>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</si>
  <si>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</si>
  <si>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</si>
  <si>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</si>
  <si>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</si>
  <si>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</si>
  <si>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</si>
  <si>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</si>
  <si>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</si>
  <si>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</si>
  <si>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</si>
  <si>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</si>
  <si>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</si>
  <si>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</si>
  <si>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</si>
  <si>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</si>
  <si>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</si>
  <si>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</si>
  <si>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</si>
  <si>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</si>
  <si>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</si>
  <si>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</si>
  <si>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</si>
  <si>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</si>
  <si>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</si>
  <si>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</si>
  <si>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</si>
  <si>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</si>
  <si>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</si>
  <si>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</si>
  <si>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</si>
  <si>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</si>
  <si>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</si>
  <si>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</si>
  <si>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</si>
  <si>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</si>
  <si>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</si>
  <si>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</si>
  <si>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</si>
  <si>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</si>
  <si>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</si>
  <si>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</si>
  <si>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</si>
  <si>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</si>
  <si>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</si>
  <si>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</si>
  <si>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</si>
  <si>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</si>
  <si>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</si>
  <si>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</si>
  <si>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</si>
  <si>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</si>
  <si>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</si>
  <si>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</si>
  <si>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</si>
  <si>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</si>
  <si>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</si>
  <si>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</si>
  <si>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</si>
  <si>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</si>
  <si>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</si>
  <si>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</si>
  <si>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</si>
  <si>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</si>
  <si>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</si>
  <si>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</si>
  <si>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</si>
  <si>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</si>
  <si>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</si>
  <si>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</si>
  <si>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</si>
  <si>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</si>
  <si>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</si>
  <si>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</si>
  <si>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</si>
  <si>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</si>
  <si>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</si>
  <si>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</si>
  <si>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</si>
  <si>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</si>
  <si>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</si>
  <si>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</si>
  <si>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</si>
  <si>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</si>
  <si>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</si>
  <si>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</si>
  <si>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</si>
  <si>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</si>
  <si>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</si>
  <si>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</si>
  <si>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</si>
  <si>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</si>
  <si>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</si>
  <si>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</si>
  <si>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</si>
  <si>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</si>
  <si>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</si>
  <si>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</si>
  <si>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</si>
  <si>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</si>
  <si>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</si>
  <si>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</si>
  <si>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</si>
  <si>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</si>
  <si>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</si>
  <si>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</si>
  <si>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</si>
  <si>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</si>
  <si>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</si>
  <si>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</si>
  <si>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</si>
  <si>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</si>
  <si>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</si>
  <si>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</si>
  <si>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</si>
  <si>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</si>
  <si>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</si>
  <si>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</si>
  <si>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</si>
  <si>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</si>
  <si>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</si>
  <si>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</si>
  <si>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</si>
  <si>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</si>
  <si>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</si>
  <si>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</si>
  <si>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</si>
  <si>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</si>
  <si>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</si>
  <si>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</si>
  <si>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</si>
  <si>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</si>
  <si>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</si>
  <si>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</si>
  <si>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</si>
  <si>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</si>
  <si>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</si>
  <si>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</si>
  <si>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</si>
  <si>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</si>
  <si>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</si>
  <si>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</si>
  <si>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</si>
  <si>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</si>
  <si>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</si>
  <si>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</si>
  <si>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</si>
  <si>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</si>
  <si>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</si>
  <si>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</si>
  <si>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</si>
  <si>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</si>
  <si>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</si>
  <si>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</si>
  <si>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</si>
  <si>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</si>
  <si>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</si>
  <si>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</si>
  <si>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</si>
  <si>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</si>
  <si>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</si>
  <si>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</si>
  <si>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</si>
  <si>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</si>
  <si>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</si>
  <si>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</si>
  <si>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</si>
  <si>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</si>
  <si>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</si>
  <si>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</si>
  <si>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</si>
  <si>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</si>
  <si>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</si>
  <si>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</si>
  <si>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</si>
  <si>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</si>
  <si>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</si>
  <si>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</si>
  <si>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</si>
  <si>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</si>
  <si>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</si>
  <si>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</si>
  <si>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</si>
  <si>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</si>
  <si>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</si>
  <si>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</si>
  <si>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</si>
  <si>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</si>
  <si>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</si>
  <si>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</si>
  <si>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</si>
  <si>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</si>
  <si>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</si>
  <si>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</si>
  <si>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</si>
  <si>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</si>
  <si>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</si>
  <si>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</si>
  <si>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</si>
  <si>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</si>
  <si>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</si>
  <si>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</si>
  <si>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</si>
  <si>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</si>
  <si>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</si>
  <si>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</si>
  <si>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</si>
  <si>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</si>
  <si>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</si>
  <si>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</si>
  <si>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</si>
  <si>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</si>
  <si>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</si>
  <si>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</si>
  <si>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</si>
  <si>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</si>
  <si>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</si>
  <si>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</si>
  <si>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</si>
  <si>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</si>
  <si>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</si>
  <si>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</si>
  <si>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</si>
  <si>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</si>
  <si>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</si>
  <si>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</si>
  <si>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</si>
  <si>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</si>
  <si>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</si>
  <si>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</si>
  <si>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</si>
  <si>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</si>
  <si>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</si>
  <si>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</si>
  <si>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</si>
  <si>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</si>
  <si>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</si>
  <si>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</si>
  <si>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</si>
  <si>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</si>
  <si>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</si>
  <si>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</si>
  <si>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</si>
  <si>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</si>
  <si>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</si>
  <si>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</si>
  <si>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</si>
  <si>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</si>
  <si>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</si>
  <si>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</si>
  <si>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</si>
  <si>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</si>
  <si>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</si>
  <si>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</si>
  <si>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</si>
  <si>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</si>
  <si>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</si>
  <si>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</si>
  <si>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</si>
  <si>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</si>
  <si>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</si>
  <si>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</si>
  <si>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</si>
  <si>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</si>
  <si>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</si>
  <si>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</si>
  <si>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</si>
  <si>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</si>
  <si>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</si>
  <si>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</si>
  <si>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</si>
  <si>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</si>
  <si>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</si>
  <si>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</si>
  <si>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</si>
  <si>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</si>
  <si>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</si>
  <si>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</si>
  <si>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</si>
  <si>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</si>
  <si>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</si>
  <si>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</si>
  <si>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</si>
  <si>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</si>
  <si>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</si>
  <si>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</si>
  <si>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</si>
  <si>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</si>
  <si>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</si>
  <si>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</si>
  <si>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</si>
  <si>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</si>
  <si>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</si>
  <si>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</si>
  <si>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</si>
  <si>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</si>
  <si>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</si>
  <si>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</si>
  <si>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</si>
  <si>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</si>
  <si>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</si>
  <si>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</si>
  <si>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</si>
  <si>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</si>
  <si>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</si>
  <si>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</si>
  <si>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</si>
  <si>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</si>
  <si>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</si>
  <si>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</si>
  <si>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</si>
  <si>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</si>
  <si>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</si>
  <si>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</si>
  <si>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</si>
  <si>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</si>
  <si>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</si>
  <si>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</si>
  <si>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</si>
  <si>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</si>
  <si>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</si>
  <si>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</si>
  <si>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</si>
  <si>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</si>
  <si>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</si>
  <si>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</si>
  <si>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</si>
  <si>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</si>
  <si>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</si>
  <si>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</si>
  <si>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</si>
  <si>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</si>
  <si>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</si>
  <si>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</si>
  <si>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</si>
  <si>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</si>
  <si>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</si>
  <si>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</si>
  <si>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</si>
  <si>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</si>
  <si>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</si>
  <si>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</si>
  <si>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</si>
  <si>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</si>
  <si>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</si>
  <si>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</si>
  <si>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</si>
  <si>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</si>
  <si>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</si>
  <si>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</si>
  <si>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</si>
  <si>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</si>
  <si>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</si>
  <si>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</si>
  <si>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</si>
  <si>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</si>
  <si>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</si>
  <si>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</si>
  <si>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</si>
  <si>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</si>
  <si>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</si>
  <si>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</si>
  <si>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</si>
  <si>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</si>
  <si>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</si>
  <si>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</si>
  <si>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</si>
  <si>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</si>
  <si>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</si>
  <si>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</si>
  <si>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</si>
  <si>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</si>
  <si>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</si>
  <si>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</si>
  <si>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</si>
  <si>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</si>
  <si>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</si>
  <si>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</si>
  <si>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</si>
  <si>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</si>
  <si>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</si>
  <si>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</si>
  <si>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</si>
  <si>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</si>
  <si>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</si>
  <si>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</si>
  <si>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</si>
  <si>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</si>
  <si>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</si>
  <si>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</si>
  <si>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</si>
  <si>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</si>
  <si>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</si>
  <si>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</si>
  <si>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</si>
  <si>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</si>
  <si>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</si>
  <si>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</si>
  <si>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</si>
  <si>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</si>
  <si>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</si>
  <si>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</si>
  <si>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</si>
  <si>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</si>
  <si>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</si>
  <si>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</si>
  <si>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</si>
  <si>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</si>
  <si>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</si>
  <si>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</si>
  <si>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</si>
  <si>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</si>
  <si>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</si>
  <si>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</si>
  <si>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</si>
  <si>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</si>
  <si>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</si>
  <si>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</si>
  <si>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</si>
  <si>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</si>
  <si>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</si>
  <si>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</si>
  <si>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</si>
  <si>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</si>
  <si>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</si>
  <si>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</si>
  <si>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</si>
  <si>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</si>
  <si>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</si>
  <si>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</si>
  <si>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</si>
  <si>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</si>
  <si>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</si>
  <si>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</si>
  <si>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</si>
  <si>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</si>
  <si>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</si>
  <si>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</si>
  <si>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</si>
  <si>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</si>
  <si>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</si>
  <si>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</si>
  <si>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</si>
  <si>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</si>
  <si>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</si>
  <si>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</si>
  <si>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</si>
  <si>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</si>
  <si>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</si>
  <si>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</si>
  <si>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</si>
  <si>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</si>
  <si>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</si>
  <si>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</si>
  <si>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</si>
  <si>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</si>
  <si>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</si>
  <si>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</si>
  <si>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</si>
  <si>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</si>
  <si>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</si>
  <si>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</si>
  <si>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</si>
  <si>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</si>
  <si>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</si>
  <si>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</si>
  <si>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</si>
  <si>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</si>
  <si>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</si>
  <si>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</si>
  <si>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</si>
  <si>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</si>
  <si>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</si>
  <si>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</si>
  <si>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</si>
  <si>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</si>
  <si>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</si>
  <si>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</si>
  <si>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</si>
  <si>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</si>
  <si>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</si>
  <si>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</si>
  <si>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</si>
  <si>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</si>
  <si>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</si>
  <si>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</si>
  <si>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</si>
  <si>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</si>
  <si>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</si>
  <si>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</si>
  <si>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</si>
  <si>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</si>
  <si>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</si>
  <si>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</si>
  <si>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</si>
  <si>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</si>
  <si>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</si>
  <si>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</si>
  <si>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</si>
  <si>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</si>
  <si>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</si>
  <si>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</si>
  <si>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</si>
  <si>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</si>
  <si>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</si>
  <si>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</si>
  <si>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</si>
  <si>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</si>
  <si>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</si>
  <si>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</si>
  <si>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</si>
  <si>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</si>
  <si>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</si>
  <si>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</si>
  <si>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</si>
  <si>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</si>
  <si>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</si>
  <si>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</si>
  <si>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</si>
  <si>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</si>
  <si>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</si>
  <si>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</si>
  <si>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</si>
  <si>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</si>
  <si>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</si>
  <si>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</si>
  <si>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</si>
  <si>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</si>
  <si>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</si>
  <si>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</si>
  <si>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</si>
  <si>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</si>
  <si>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</si>
  <si>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</si>
  <si>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</si>
  <si>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</si>
  <si>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</si>
  <si>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</si>
  <si>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</si>
  <si>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</si>
  <si>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</si>
  <si>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</si>
  <si>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</si>
  <si>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</si>
  <si>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</si>
  <si>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</si>
  <si>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</si>
  <si>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</si>
  <si>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</si>
  <si>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</si>
  <si>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</si>
  <si>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</si>
  <si>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</si>
  <si>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</si>
  <si>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</si>
  <si>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</si>
  <si>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</si>
  <si>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</si>
  <si>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</si>
  <si>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</si>
  <si>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</si>
  <si>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</si>
  <si>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</si>
  <si>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</si>
  <si>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</si>
  <si>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</si>
  <si>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</si>
  <si>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</si>
  <si>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</si>
  <si>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</si>
  <si>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</si>
  <si>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</si>
  <si>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</si>
  <si>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</si>
  <si>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</si>
  <si>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</si>
  <si>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</si>
  <si>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</si>
  <si>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</si>
  <si>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</si>
  <si>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</si>
  <si>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</si>
  <si>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</si>
  <si>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</si>
  <si>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</si>
  <si>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</si>
  <si>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</si>
  <si>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</si>
  <si>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</si>
  <si>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</si>
  <si>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</si>
  <si>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</si>
  <si>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</si>
  <si>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</si>
  <si>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</si>
  <si>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</si>
  <si>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</si>
  <si>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</si>
  <si>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</si>
  <si>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</si>
  <si>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</si>
  <si>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</si>
  <si>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</si>
  <si>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</si>
  <si>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</si>
  <si>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</si>
  <si>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</si>
  <si>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</si>
  <si>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</si>
  <si>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</si>
  <si>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</si>
  <si>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</si>
  <si>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</si>
  <si>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</si>
  <si>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</si>
  <si>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</si>
  <si>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</si>
  <si>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</si>
  <si>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</si>
  <si>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</si>
  <si>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</si>
  <si>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</si>
  <si>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</si>
  <si>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</si>
  <si>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</si>
  <si>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</si>
  <si>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</si>
  <si>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</si>
  <si>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</si>
  <si>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</si>
  <si>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</si>
  <si>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</si>
  <si>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</si>
  <si>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</si>
  <si>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</si>
  <si>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</si>
  <si>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</si>
  <si>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</si>
  <si>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</si>
  <si>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</si>
  <si>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</si>
  <si>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</si>
  <si>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</si>
  <si>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</si>
  <si>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</si>
  <si>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</si>
  <si>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</si>
  <si>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</si>
  <si>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</si>
  <si>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</si>
  <si>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</si>
  <si>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</si>
  <si>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</si>
  <si>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</si>
  <si>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</si>
  <si>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</si>
  <si>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</si>
  <si>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</si>
  <si>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</si>
  <si>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</si>
  <si>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</si>
  <si>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</si>
  <si>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</si>
  <si>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</si>
  <si>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</si>
  <si>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</si>
  <si>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</si>
  <si>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</si>
  <si>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</si>
  <si>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</si>
  <si>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</si>
  <si>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</si>
  <si>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</si>
  <si>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</si>
  <si>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</si>
  <si>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</si>
  <si>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</si>
  <si>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</si>
  <si>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</si>
  <si>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</si>
  <si>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</si>
  <si>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</si>
  <si>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</si>
  <si>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</si>
  <si>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</si>
  <si>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</si>
  <si>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</si>
  <si>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</si>
  <si>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</si>
  <si>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</si>
  <si>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</si>
  <si>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</si>
  <si>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</si>
  <si>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</si>
  <si>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</si>
  <si>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</si>
  <si>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</si>
  <si>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</si>
  <si>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</si>
  <si>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</si>
  <si>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</si>
  <si>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</si>
  <si>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</si>
  <si>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</si>
  <si>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</si>
  <si>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</si>
  <si>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</si>
  <si>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</si>
  <si>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</si>
  <si>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</si>
  <si>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</si>
  <si>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</si>
  <si>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</si>
  <si>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</si>
  <si>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</si>
  <si>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</si>
  <si>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</si>
  <si>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</si>
  <si>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</si>
  <si>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</si>
  <si>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</si>
  <si>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</si>
  <si>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</si>
  <si>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</si>
  <si>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</si>
  <si>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</si>
  <si>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</si>
  <si>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</si>
  <si>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</si>
  <si>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</si>
  <si>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</si>
  <si>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</si>
  <si>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</si>
  <si>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</si>
  <si>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</si>
  <si>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</si>
  <si>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</si>
  <si>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</si>
  <si>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</si>
  <si>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</si>
  <si>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</si>
  <si>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</si>
  <si>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</si>
  <si>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</si>
  <si>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</si>
  <si>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</si>
  <si>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</si>
  <si>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</si>
  <si>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</si>
  <si>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</si>
  <si>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</si>
  <si>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</si>
  <si>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</si>
  <si>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</si>
  <si>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</si>
  <si>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</si>
  <si>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</si>
  <si>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</si>
  <si>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</si>
  <si>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</si>
  <si>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</si>
  <si>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</si>
  <si>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</si>
  <si>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</si>
  <si>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</si>
  <si>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</si>
  <si>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</si>
  <si>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</si>
  <si>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</si>
  <si>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</si>
  <si>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</si>
  <si>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</si>
  <si>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</si>
  <si>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</si>
  <si>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</si>
  <si>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</si>
  <si>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</si>
  <si>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</si>
  <si>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</si>
  <si>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</si>
  <si>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</si>
  <si>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</si>
  <si>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</si>
  <si>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</si>
  <si>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</si>
  <si>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</si>
  <si>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</si>
  <si>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</si>
  <si>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</si>
  <si>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</si>
  <si>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</si>
  <si>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</si>
  <si>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</si>
  <si>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</si>
  <si>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</si>
  <si>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</si>
  <si>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</si>
  <si>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</si>
  <si>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</si>
  <si>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</si>
  <si>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</si>
  <si>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</si>
  <si>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</si>
  <si>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</si>
  <si>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</si>
  <si>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</si>
  <si>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</si>
  <si>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</si>
  <si>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</si>
  <si>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</si>
  <si>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</si>
  <si>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</si>
  <si>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</si>
  <si>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</si>
  <si>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</si>
  <si>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</si>
  <si>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</si>
  <si>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</si>
  <si>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</si>
  <si>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</si>
  <si>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</si>
  <si>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</si>
  <si>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</si>
  <si>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</si>
  <si>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</si>
  <si>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</si>
  <si>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</si>
  <si>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</si>
  <si>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</si>
  <si>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</si>
  <si>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</si>
  <si>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</si>
  <si>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</si>
  <si>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</si>
  <si>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</si>
  <si>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</si>
  <si>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</si>
  <si>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</si>
  <si>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</si>
  <si>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</si>
  <si>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</si>
  <si>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</si>
  <si>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</si>
  <si>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</si>
  <si>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</si>
  <si>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</si>
  <si>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</si>
  <si>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</si>
  <si>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</si>
  <si>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</si>
  <si>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</si>
  <si>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</si>
  <si>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</si>
  <si>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</si>
  <si>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</si>
  <si>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</si>
  <si>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</si>
  <si>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</si>
  <si>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</si>
  <si>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</si>
  <si>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</si>
  <si>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</si>
  <si>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</si>
  <si>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</si>
  <si>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</si>
  <si>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</si>
  <si>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</si>
  <si>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</si>
  <si>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</si>
  <si>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</si>
  <si>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</si>
  <si>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</si>
  <si>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</si>
  <si>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</si>
  <si>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</si>
  <si>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</si>
  <si>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</si>
  <si>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</si>
  <si>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</si>
  <si>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</si>
  <si>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</si>
  <si>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</si>
  <si>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</si>
  <si>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</si>
  <si>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</si>
  <si>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</si>
  <si>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</si>
  <si>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</si>
  <si>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</si>
  <si>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</si>
  <si>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</si>
  <si>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</si>
  <si>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</si>
  <si>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</si>
  <si>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</si>
  <si>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</si>
  <si>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</si>
  <si>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</si>
  <si>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</si>
  <si>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</si>
  <si>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</si>
  <si>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</si>
  <si>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</si>
  <si>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</si>
  <si>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</si>
  <si>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</si>
  <si>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</si>
  <si>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</si>
  <si>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</si>
  <si>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</si>
  <si>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</si>
  <si>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</si>
  <si>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</si>
  <si>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</si>
  <si>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</si>
  <si>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</si>
  <si>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</si>
  <si>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</si>
  <si>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</si>
  <si>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</si>
  <si>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</si>
  <si>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</si>
  <si>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</si>
  <si>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</si>
  <si>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</si>
  <si>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</si>
  <si>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</si>
  <si>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</si>
  <si>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</si>
  <si>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</si>
  <si>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</si>
  <si>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</si>
  <si>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</si>
  <si>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</si>
  <si>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</si>
  <si>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</si>
  <si>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</si>
  <si>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</si>
  <si>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</si>
  <si>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</si>
  <si>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</si>
  <si>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</si>
  <si>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</si>
  <si>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</si>
  <si>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</si>
  <si>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</si>
  <si>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</si>
  <si>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</si>
  <si>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</si>
  <si>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</si>
  <si>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</si>
  <si>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</si>
  <si>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</si>
  <si>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</si>
  <si>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</si>
  <si>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</si>
  <si>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</si>
  <si>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</si>
  <si>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</si>
  <si>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</si>
  <si>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</si>
  <si>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</si>
  <si>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</si>
  <si>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</si>
  <si>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</si>
  <si>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</si>
  <si>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</si>
  <si>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</si>
  <si>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</si>
  <si>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</si>
  <si>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</si>
  <si>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</si>
  <si>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</si>
  <si>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</si>
  <si>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</si>
  <si>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</si>
  <si>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</si>
  <si>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</si>
  <si>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</si>
  <si>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</si>
  <si>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</si>
  <si>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</si>
  <si>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</si>
  <si>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</si>
  <si>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</si>
  <si>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</si>
  <si>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</si>
  <si>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</si>
  <si>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</si>
  <si>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</si>
  <si>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</si>
  <si>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</si>
  <si>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</si>
  <si>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</si>
  <si>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</si>
  <si>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</si>
  <si>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</si>
  <si>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</si>
  <si>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</si>
  <si>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</si>
  <si>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</si>
  <si>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</si>
  <si>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</si>
  <si>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</si>
  <si>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</si>
  <si>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</si>
  <si>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</si>
  <si>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</si>
  <si>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</si>
  <si>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</si>
  <si>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</si>
  <si>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</si>
  <si>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</si>
  <si>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</si>
  <si>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</si>
  <si>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</si>
  <si>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</si>
  <si>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</si>
  <si>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</si>
  <si>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</si>
  <si>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</si>
  <si>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</si>
  <si>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</si>
  <si>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</si>
  <si>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</si>
  <si>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</si>
  <si>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</si>
  <si>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</si>
  <si>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</si>
  <si>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</si>
  <si>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</si>
  <si>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</si>
  <si>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</si>
  <si>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</si>
  <si>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</si>
  <si>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</si>
  <si>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</si>
  <si>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</si>
  <si>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</si>
  <si>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</si>
  <si>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</si>
  <si>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</si>
  <si>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</si>
  <si>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</si>
  <si>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</si>
  <si>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</si>
  <si>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</si>
  <si>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</si>
  <si>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</si>
  <si>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</si>
  <si>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</si>
  <si>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</si>
  <si>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</si>
  <si>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</si>
  <si>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</si>
  <si>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</si>
  <si>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</si>
  <si>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</si>
  <si>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</si>
  <si>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</si>
  <si>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</si>
  <si>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</si>
  <si>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</si>
  <si>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</si>
  <si>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</si>
  <si>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</si>
  <si>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</si>
  <si>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</si>
  <si>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</si>
  <si>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</si>
  <si>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</si>
  <si>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</si>
  <si>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</si>
  <si>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</si>
  <si>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</si>
  <si>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</si>
  <si>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</si>
  <si>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</si>
  <si>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</si>
  <si>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</si>
  <si>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</si>
  <si>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</si>
  <si>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</si>
  <si>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</si>
  <si>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</si>
  <si>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</si>
  <si>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</si>
  <si>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</si>
  <si>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</si>
  <si>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</si>
  <si>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</si>
  <si>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</si>
  <si>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</si>
  <si>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</si>
  <si>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</si>
  <si>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</si>
  <si>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</si>
  <si>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</si>
  <si>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</si>
  <si>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</si>
  <si>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</si>
  <si>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</si>
  <si>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</si>
  <si>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</si>
  <si>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</si>
  <si>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</si>
  <si>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</si>
  <si>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</si>
  <si>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</si>
  <si>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</si>
  <si>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</si>
  <si>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</si>
  <si>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</si>
  <si>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</si>
  <si>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</si>
  <si>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</si>
  <si>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</si>
  <si>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</si>
  <si>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</si>
  <si>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</si>
  <si>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</si>
  <si>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</si>
  <si>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</si>
  <si>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</si>
  <si>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</si>
  <si>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</si>
  <si>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</si>
  <si>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</si>
  <si>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</si>
  <si>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</si>
  <si>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</si>
  <si>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</si>
  <si>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</si>
  <si>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</si>
  <si>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</si>
  <si>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</si>
  <si>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</si>
  <si>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</si>
  <si>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</si>
  <si>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</si>
  <si>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</si>
  <si>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</si>
  <si>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</si>
  <si>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</si>
  <si>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</si>
  <si>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</si>
  <si>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</si>
  <si>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</si>
  <si>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</si>
  <si>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</si>
  <si>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</si>
  <si>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</si>
  <si>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</si>
  <si>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</si>
  <si>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</si>
  <si>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</si>
  <si>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</si>
  <si>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</si>
  <si>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</si>
  <si>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</si>
  <si>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</si>
  <si>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</si>
  <si>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</si>
  <si>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</si>
  <si>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</si>
  <si>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</si>
  <si>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</si>
  <si>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</si>
  <si>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</si>
  <si>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</si>
  <si>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</si>
  <si>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</si>
  <si>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</si>
  <si>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</si>
  <si>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</si>
  <si>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</si>
  <si>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</si>
  <si>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</si>
  <si>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</si>
  <si>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</si>
  <si>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</si>
  <si>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</si>
  <si>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</si>
  <si>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</si>
  <si>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</si>
  <si>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</si>
  <si>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</si>
  <si>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</si>
  <si>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</si>
  <si>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</si>
  <si>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</si>
  <si>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</si>
  <si>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</si>
  <si>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</si>
  <si>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</si>
  <si>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</si>
  <si>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</si>
  <si>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</si>
  <si>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</si>
  <si>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</si>
  <si>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</si>
  <si>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</si>
  <si>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</si>
  <si>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</si>
  <si>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</si>
  <si>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</si>
  <si>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</si>
  <si>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</si>
  <si>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</si>
  <si>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</si>
  <si>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</si>
  <si>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</si>
  <si>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</si>
  <si>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</si>
  <si>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</si>
  <si>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</si>
  <si>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</si>
  <si>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</si>
  <si>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</si>
  <si>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</si>
  <si>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</si>
  <si>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</si>
  <si>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</si>
  <si>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</si>
  <si>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</si>
  <si>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</si>
  <si>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</si>
  <si>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</si>
  <si>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</si>
  <si>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</si>
  <si>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</si>
  <si>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</si>
  <si>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</si>
  <si>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</si>
  <si>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</si>
  <si>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</si>
  <si>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</si>
  <si>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</si>
  <si>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</si>
  <si>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</si>
  <si>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</si>
  <si>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</si>
  <si>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</si>
  <si>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</si>
  <si>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</si>
  <si>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</si>
  <si>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</si>
  <si>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</si>
  <si>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</si>
  <si>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</si>
  <si>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</si>
  <si>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</si>
  <si>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</si>
  <si>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</si>
  <si>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</si>
  <si>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</si>
  <si>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</si>
  <si>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</si>
  <si>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</si>
  <si>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</si>
  <si>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</si>
  <si>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</si>
  <si>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</si>
  <si>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</si>
  <si>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</si>
  <si>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</si>
  <si>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</si>
  <si>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</si>
  <si>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</si>
  <si>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</si>
  <si>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</si>
  <si>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</si>
  <si>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</si>
  <si>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</si>
  <si>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</si>
  <si>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</si>
  <si>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</si>
  <si>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</si>
  <si>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</si>
  <si>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</si>
  <si>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</si>
  <si>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</si>
  <si>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</si>
  <si>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</si>
  <si>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</si>
  <si>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</si>
  <si>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</si>
  <si>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</si>
  <si>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</si>
  <si>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</si>
  <si>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</si>
  <si>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</si>
  <si>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</si>
  <si>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</si>
  <si>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</si>
  <si>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</si>
  <si>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</si>
  <si>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</si>
  <si>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</si>
  <si>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</si>
  <si>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</si>
  <si>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</si>
  <si>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</si>
  <si>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</si>
  <si>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</si>
  <si>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</si>
  <si>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</si>
  <si>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</si>
  <si>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</si>
  <si>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</si>
  <si>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</si>
  <si>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</si>
  <si>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</si>
  <si>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</si>
  <si>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</si>
  <si>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</si>
  <si>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</si>
  <si>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</si>
  <si>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</si>
  <si>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</si>
  <si>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</si>
  <si>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</si>
  <si>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</si>
  <si>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</si>
  <si>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</si>
  <si>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</si>
  <si>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</si>
  <si>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</si>
  <si>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</si>
  <si>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</si>
  <si>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</si>
  <si>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</si>
  <si>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</si>
  <si>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</si>
  <si>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</si>
  <si>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</si>
  <si>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</si>
  <si>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</si>
  <si>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</si>
  <si>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</si>
  <si>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</si>
  <si>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</si>
  <si>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</si>
  <si>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</si>
  <si>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</si>
  <si>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</si>
  <si>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</si>
  <si>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</si>
  <si>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</si>
  <si>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</si>
  <si>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</si>
  <si>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</si>
  <si>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</si>
  <si>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</si>
  <si>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</si>
  <si>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</si>
  <si>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</si>
  <si>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</si>
  <si>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</si>
  <si>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</si>
  <si>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</si>
  <si>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</si>
  <si>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</si>
  <si>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</si>
  <si>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</si>
  <si>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</si>
  <si>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</si>
  <si>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</si>
  <si>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</si>
  <si>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</si>
  <si>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</si>
  <si>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</si>
  <si>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</si>
  <si>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</si>
  <si>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</si>
  <si>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</si>
  <si>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</si>
  <si>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</si>
  <si>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</si>
  <si>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</si>
  <si>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</si>
  <si>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</si>
  <si>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</si>
  <si>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</si>
  <si>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</si>
  <si>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</si>
  <si>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</si>
  <si>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</si>
  <si>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</si>
  <si>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</si>
  <si>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</si>
  <si>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</si>
  <si>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</si>
  <si>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</si>
  <si>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</si>
  <si>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</si>
  <si>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</si>
  <si>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</si>
  <si>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</si>
  <si>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</si>
  <si>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</si>
  <si>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</si>
  <si>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</si>
  <si>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</si>
  <si>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</si>
  <si>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</si>
  <si>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</si>
  <si>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</si>
  <si>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</si>
  <si>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</si>
  <si>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</si>
  <si>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</si>
  <si>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</si>
  <si>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</si>
  <si>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</si>
  <si>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</si>
  <si>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</si>
  <si>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</si>
  <si>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</si>
  <si>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</si>
  <si>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</si>
  <si>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</si>
  <si>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</si>
  <si>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</si>
  <si>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</si>
  <si>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</si>
  <si>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</si>
  <si>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</si>
  <si>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</si>
  <si>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</si>
  <si>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</si>
  <si>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</si>
  <si>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</si>
  <si>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</si>
  <si>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</si>
  <si>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</si>
  <si>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</si>
  <si>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</si>
  <si>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</si>
  <si>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</si>
  <si>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</si>
  <si>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</si>
  <si>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</si>
  <si>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</si>
  <si>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</si>
  <si>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</si>
  <si>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</si>
  <si>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</si>
  <si>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</si>
  <si>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</si>
  <si>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</si>
  <si>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</si>
  <si>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</si>
  <si>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</si>
  <si>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</si>
  <si>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</si>
  <si>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</si>
  <si>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</si>
  <si>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</si>
  <si>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</si>
  <si>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</si>
  <si>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</si>
  <si>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</si>
  <si>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</si>
  <si>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</si>
  <si>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</si>
  <si>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</si>
  <si>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</si>
  <si>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</si>
  <si>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</si>
  <si>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</si>
  <si>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</si>
  <si>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</si>
  <si>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</si>
  <si>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</si>
  <si>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</si>
  <si>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</si>
  <si>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</si>
  <si>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</si>
  <si>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</si>
  <si>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</si>
  <si>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</si>
  <si>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</si>
  <si>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</si>
  <si>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</si>
  <si>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</si>
  <si>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</si>
  <si>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</si>
  <si>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</si>
  <si>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</si>
  <si>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</si>
  <si>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</si>
  <si>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</si>
  <si>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</si>
  <si>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</si>
  <si>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</si>
  <si>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</si>
  <si>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</si>
  <si>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</si>
  <si>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</si>
  <si>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</si>
  <si>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</si>
  <si>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</si>
  <si>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</si>
  <si>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</si>
  <si>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</si>
  <si>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</si>
  <si>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</si>
  <si>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</si>
  <si>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</si>
  <si>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</si>
  <si>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</si>
  <si>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</si>
  <si>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</si>
  <si>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</si>
  <si>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</si>
  <si>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</si>
  <si>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</si>
  <si>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</si>
  <si>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</si>
  <si>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</si>
  <si>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</si>
  <si>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</si>
  <si>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</si>
  <si>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</si>
  <si>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</si>
  <si>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</si>
  <si>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</si>
  <si>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</si>
  <si>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</si>
  <si>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</si>
  <si>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</si>
  <si>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</si>
  <si>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</si>
  <si>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</si>
  <si>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</si>
  <si>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</si>
  <si>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</si>
  <si>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</si>
  <si>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</si>
  <si>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</si>
  <si>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</si>
  <si>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</si>
  <si>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</si>
  <si>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</si>
  <si>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</si>
  <si>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</si>
  <si>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</si>
  <si>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</si>
  <si>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</si>
  <si>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</si>
  <si>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</si>
  <si>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</si>
  <si>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</si>
  <si>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</si>
  <si>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</si>
  <si>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</si>
  <si>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</si>
  <si>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</si>
  <si>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</si>
  <si>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</si>
  <si>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</si>
  <si>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</si>
  <si>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</si>
  <si>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</si>
  <si>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</si>
  <si>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</si>
  <si>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</si>
  <si>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</si>
  <si>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</si>
  <si>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</si>
  <si>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</si>
  <si>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</si>
  <si>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</si>
  <si>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</si>
  <si>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</si>
  <si>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</si>
  <si>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</si>
  <si>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</si>
  <si>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</si>
  <si>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</si>
  <si>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</si>
  <si>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</si>
  <si>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</si>
  <si>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</si>
  <si>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</si>
  <si>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</si>
  <si>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</si>
  <si>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</si>
  <si>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</si>
  <si>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</si>
  <si>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</si>
  <si>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</si>
  <si>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</si>
  <si>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</si>
  <si>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</si>
  <si>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</si>
  <si>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</si>
  <si>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</si>
  <si>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</si>
  <si>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</si>
  <si>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</si>
  <si>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</si>
  <si>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</si>
  <si>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</si>
  <si>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</si>
  <si>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</si>
  <si>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</si>
  <si>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</si>
  <si>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</si>
  <si>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</si>
  <si>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</si>
  <si>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</si>
  <si>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</si>
  <si>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</si>
  <si>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</si>
  <si>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</si>
  <si>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</si>
  <si>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</si>
  <si>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</si>
  <si>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</si>
  <si>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</si>
  <si>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</si>
  <si>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</si>
  <si>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</si>
  <si>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</si>
  <si>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</si>
  <si>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</si>
  <si>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</si>
  <si>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</si>
  <si>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</si>
  <si>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</si>
  <si>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</si>
  <si>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</si>
  <si>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</si>
  <si>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</si>
  <si>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</si>
  <si>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</si>
  <si>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</si>
  <si>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</si>
  <si>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</si>
  <si>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</si>
  <si>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</si>
  <si>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</si>
  <si>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</si>
  <si>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</si>
  <si>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</si>
  <si>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</si>
  <si>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</si>
  <si>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</si>
  <si>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</si>
  <si>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</si>
  <si>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</si>
  <si>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</si>
  <si>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</si>
  <si>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</si>
  <si>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</si>
  <si>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</si>
  <si>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</si>
  <si>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</si>
  <si>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</si>
  <si>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</si>
  <si>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</si>
  <si>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</si>
  <si>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</si>
  <si>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</si>
  <si>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</si>
  <si>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</si>
  <si>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</si>
  <si>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</si>
  <si>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</si>
  <si>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</si>
  <si>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</si>
  <si>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</si>
  <si>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</si>
  <si>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</si>
  <si>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</si>
  <si>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</si>
  <si>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</si>
  <si>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</si>
  <si>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</si>
  <si>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</si>
  <si>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</si>
  <si>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</si>
  <si>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</si>
  <si>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</si>
  <si>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</si>
  <si>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</si>
  <si>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</si>
  <si>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</si>
  <si>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</si>
  <si>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</si>
  <si>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</si>
  <si>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</si>
  <si>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</si>
  <si>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</si>
  <si>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</si>
  <si>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</si>
  <si>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</si>
  <si>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</si>
  <si>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</si>
  <si>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</si>
  <si>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</si>
  <si>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</si>
  <si>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</si>
  <si>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</si>
  <si>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</si>
  <si>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</si>
  <si>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</si>
  <si>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</si>
  <si>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</si>
  <si>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</si>
  <si>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</si>
  <si>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</si>
  <si>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</si>
  <si>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</si>
  <si>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</si>
  <si>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</si>
  <si>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</si>
  <si>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</si>
  <si>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</si>
  <si>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</si>
  <si>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</si>
  <si>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</si>
  <si>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</si>
  <si>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</si>
  <si>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</si>
  <si>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</si>
  <si>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</si>
  <si>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</si>
  <si>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</si>
  <si>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</si>
  <si>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</si>
  <si>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</si>
  <si>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</si>
  <si>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</si>
  <si>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</si>
  <si>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</si>
  <si>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</si>
  <si>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</si>
  <si>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</si>
  <si>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</si>
  <si>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</si>
  <si>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</si>
  <si>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</si>
  <si>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</si>
  <si>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</si>
  <si>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</si>
  <si>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</si>
  <si>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</si>
  <si>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</si>
  <si>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</si>
  <si>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</si>
  <si>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</si>
  <si>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</si>
  <si>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</si>
  <si>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</si>
  <si>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</si>
  <si>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</si>
  <si>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</si>
  <si>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</si>
  <si>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</si>
  <si>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</si>
  <si>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</si>
  <si>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</si>
  <si>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</si>
  <si>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</si>
  <si>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</si>
  <si>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</si>
  <si>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</si>
  <si>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</si>
  <si>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</si>
  <si>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</si>
  <si>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</si>
  <si>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</si>
  <si>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</si>
  <si>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</si>
  <si>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</si>
  <si>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</si>
  <si>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</si>
  <si>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</si>
  <si>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</si>
  <si>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</si>
  <si>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</si>
  <si>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</si>
  <si>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</si>
  <si>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</si>
  <si>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</si>
  <si>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</si>
  <si>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</si>
  <si>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</si>
  <si>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</si>
  <si>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</si>
  <si>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</si>
  <si>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</si>
  <si>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</si>
  <si>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</si>
  <si>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</si>
  <si>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</si>
  <si>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</si>
  <si>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</si>
  <si>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</si>
  <si>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</si>
  <si>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</si>
  <si>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</si>
  <si>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</si>
  <si>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</si>
  <si>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</si>
  <si>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</si>
  <si>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</si>
  <si>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</si>
  <si>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</si>
  <si>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</si>
  <si>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</si>
  <si>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</si>
  <si>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</si>
  <si>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</si>
  <si>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</si>
  <si>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</si>
  <si>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</si>
  <si>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</si>
  <si>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</si>
  <si>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</si>
  <si>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</si>
  <si>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</si>
  <si>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</si>
  <si>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</si>
  <si>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</si>
  <si>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</si>
  <si>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</si>
  <si>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</si>
  <si>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</si>
  <si>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</si>
  <si>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</si>
  <si>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</si>
  <si>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</si>
  <si>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</si>
  <si>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</si>
  <si>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</si>
  <si>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</si>
  <si>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</si>
  <si>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</si>
  <si>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</si>
  <si>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</si>
  <si>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</si>
  <si>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</si>
  <si>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</si>
  <si>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</si>
  <si>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</si>
  <si>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</si>
  <si>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</si>
  <si>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</si>
  <si>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</si>
  <si>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</si>
  <si>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</si>
  <si>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</si>
  <si>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</si>
  <si>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</si>
  <si>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</si>
  <si>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</si>
  <si>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</si>
  <si>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</si>
  <si>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</si>
  <si>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</si>
  <si>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</si>
  <si>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</si>
  <si>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</si>
  <si>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</si>
  <si>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</si>
  <si>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</si>
  <si>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</si>
  <si>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</si>
  <si>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</si>
  <si>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</si>
  <si>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</si>
  <si>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</si>
  <si>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</si>
  <si>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</si>
  <si>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</si>
  <si>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</si>
  <si>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</si>
  <si>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</si>
  <si>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</si>
  <si>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</si>
  <si>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</si>
  <si>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</si>
  <si>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</si>
  <si>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</si>
  <si>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</si>
  <si>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</si>
  <si>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</si>
  <si>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</si>
  <si>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</si>
  <si>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</si>
  <si>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</si>
  <si>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</si>
  <si>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</si>
  <si>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</si>
  <si>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</si>
  <si>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</si>
  <si>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</si>
  <si>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</si>
  <si>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</si>
  <si>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</si>
  <si>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</si>
  <si>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</si>
  <si>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</si>
  <si>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</si>
  <si>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</si>
  <si>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</si>
  <si>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</si>
  <si>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</si>
  <si>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</si>
  <si>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</si>
  <si>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</si>
  <si>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</si>
  <si>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</si>
  <si>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</si>
  <si>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</si>
  <si>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</si>
  <si>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</si>
  <si>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</si>
  <si>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</si>
  <si>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</si>
  <si>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</si>
  <si>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</si>
  <si>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</si>
  <si>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</si>
  <si>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</si>
  <si>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</si>
  <si>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</si>
  <si>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</si>
  <si>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</si>
  <si>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</si>
  <si>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</si>
  <si>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</si>
  <si>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</si>
  <si>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</si>
  <si>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</si>
  <si>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</si>
  <si>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</si>
  <si>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</si>
  <si>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</si>
  <si>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</si>
  <si>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</si>
  <si>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</si>
  <si>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</si>
  <si>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</si>
  <si>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</si>
  <si>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</si>
  <si>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</si>
  <si>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</si>
  <si>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</si>
  <si>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</si>
  <si>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</si>
  <si>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</si>
  <si>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</si>
  <si>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</si>
  <si>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</si>
  <si>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</si>
  <si>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</si>
  <si>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</si>
  <si>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</si>
  <si>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</si>
  <si>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</si>
  <si>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</si>
  <si>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</si>
  <si>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</si>
  <si>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</si>
  <si>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</si>
  <si>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</si>
  <si>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</si>
  <si>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</si>
  <si>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</si>
  <si>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</si>
  <si>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</si>
  <si>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</si>
  <si>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</si>
  <si>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</si>
  <si>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</si>
  <si>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</si>
  <si>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</si>
  <si>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</si>
  <si>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</si>
  <si>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</si>
  <si>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</si>
  <si>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</si>
  <si>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</si>
  <si>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</si>
  <si>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</si>
  <si>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</si>
  <si>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</si>
  <si>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</si>
  <si>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</si>
  <si>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</si>
  <si>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</si>
  <si>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</si>
  <si>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</si>
  <si>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</si>
  <si>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</si>
  <si>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</si>
  <si>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</si>
  <si>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</si>
  <si>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</si>
  <si>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</si>
  <si>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</si>
  <si>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</si>
  <si>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</si>
  <si>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</si>
  <si>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</si>
  <si>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</si>
  <si>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</si>
  <si>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</si>
  <si>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</si>
  <si>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</si>
  <si>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</si>
  <si>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</si>
  <si>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</si>
  <si>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</si>
  <si>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</si>
  <si>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</si>
  <si>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</si>
  <si>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</si>
  <si>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</si>
  <si>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</si>
  <si>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</si>
  <si>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</si>
  <si>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</si>
  <si>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</si>
  <si>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</si>
  <si>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</si>
  <si>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</si>
  <si>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</si>
  <si>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</si>
  <si>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</si>
  <si>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</si>
  <si>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</si>
  <si>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</si>
  <si>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</si>
  <si>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</si>
  <si>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</si>
  <si>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</si>
  <si>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</si>
  <si>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</si>
  <si>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</si>
  <si>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</si>
  <si>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</si>
  <si>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</si>
  <si>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</si>
  <si>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</si>
  <si>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</si>
  <si>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</si>
  <si>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</si>
  <si>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</si>
  <si>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</si>
  <si>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</si>
  <si>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</si>
  <si>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</si>
  <si>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</si>
  <si>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</si>
  <si>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</si>
  <si>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</si>
  <si>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</si>
  <si>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</si>
  <si>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</si>
  <si>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</si>
  <si>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</si>
  <si>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</si>
  <si>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</si>
  <si>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</si>
  <si>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</si>
  <si>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</si>
  <si>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</si>
  <si>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</si>
  <si>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</si>
  <si>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</si>
  <si>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</si>
  <si>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</si>
  <si>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</si>
  <si>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</si>
  <si>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</si>
  <si>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</si>
  <si>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</si>
  <si>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</si>
  <si>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</si>
  <si>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</si>
  <si>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</si>
  <si>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</si>
  <si>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</si>
  <si>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</si>
  <si>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</si>
  <si>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</si>
  <si>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</si>
  <si>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</si>
  <si>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</si>
  <si>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</si>
  <si>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</si>
  <si>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</si>
  <si>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</si>
  <si>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</si>
  <si>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</si>
  <si>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</si>
  <si>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</si>
  <si>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</si>
  <si>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</si>
  <si>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</si>
  <si>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</si>
  <si>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</si>
  <si>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</si>
  <si>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</si>
  <si>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</si>
  <si>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</si>
  <si>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</si>
  <si>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</si>
  <si>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</si>
  <si>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</si>
  <si>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</si>
  <si>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</si>
  <si>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</si>
  <si>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</si>
  <si>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</si>
  <si>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</si>
  <si>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</si>
  <si>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</si>
  <si>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</si>
  <si>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</si>
  <si>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</si>
  <si>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</si>
  <si>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</si>
  <si>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</si>
  <si>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</si>
  <si>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</si>
  <si>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</si>
  <si>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</si>
  <si>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</si>
  <si>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</si>
  <si>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</si>
  <si>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</si>
  <si>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</si>
  <si>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</si>
  <si>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</si>
  <si>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</si>
  <si>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</si>
  <si>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</si>
  <si>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</si>
  <si>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</si>
  <si>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</si>
  <si>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</si>
  <si>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</si>
  <si>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</si>
  <si>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</si>
  <si>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</si>
  <si>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</si>
  <si>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</si>
  <si>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</si>
  <si>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</si>
  <si>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</si>
  <si>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</si>
  <si>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</si>
  <si>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</si>
  <si>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</si>
  <si>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</si>
  <si>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</si>
  <si>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</si>
  <si>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</si>
  <si>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</si>
  <si>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</si>
  <si>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</si>
  <si>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</si>
  <si>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</si>
  <si>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</si>
  <si>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</si>
  <si>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</si>
  <si>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</si>
  <si>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</si>
  <si>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</si>
  <si>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</si>
  <si>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</si>
  <si>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</si>
  <si>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</si>
  <si>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</si>
  <si>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</si>
  <si>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</si>
  <si>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</si>
  <si>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</si>
  <si>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</si>
  <si>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</si>
  <si>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</si>
  <si>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</si>
  <si>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</si>
  <si>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</si>
  <si>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</si>
  <si>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</si>
  <si>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</si>
  <si>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</si>
  <si>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</si>
  <si>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</si>
  <si>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</si>
  <si>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</si>
  <si>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</si>
  <si>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</si>
  <si>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</si>
  <si>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</si>
  <si>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</si>
  <si>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</si>
  <si>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</si>
  <si>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</si>
  <si>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</si>
  <si>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</si>
  <si>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</si>
  <si>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</si>
  <si>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</si>
  <si>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</si>
  <si>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</si>
  <si>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</si>
  <si>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</si>
  <si>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</si>
  <si>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</si>
  <si>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</si>
  <si>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</si>
  <si>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</si>
  <si>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</si>
  <si>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</si>
  <si>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</si>
  <si>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</si>
  <si>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</si>
  <si>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</si>
  <si>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</si>
  <si>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</si>
  <si>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</si>
  <si>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</si>
  <si>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</si>
  <si>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</si>
  <si>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</si>
  <si>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</si>
  <si>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</si>
  <si>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</si>
  <si>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</si>
  <si>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</si>
  <si>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</si>
  <si>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</si>
  <si>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</si>
  <si>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</si>
  <si>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</si>
  <si>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</si>
  <si>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</si>
  <si>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</si>
  <si>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</si>
  <si>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</si>
  <si>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</si>
  <si>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</si>
  <si>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</si>
  <si>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</si>
  <si>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</si>
  <si>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</si>
  <si>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</si>
  <si>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</si>
  <si>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</si>
  <si>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</si>
  <si>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</si>
  <si>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</si>
  <si>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</si>
  <si>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</si>
  <si>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</si>
  <si>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</si>
  <si>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</si>
  <si>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</si>
  <si>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</si>
  <si>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</si>
  <si>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</si>
  <si>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</si>
  <si>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</si>
  <si>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</si>
  <si>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</si>
  <si>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</si>
  <si>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</si>
  <si>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</si>
  <si>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</si>
  <si>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</si>
  <si>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</si>
  <si>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</si>
  <si>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</si>
  <si>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</si>
  <si>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</si>
  <si>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</si>
  <si>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</si>
  <si>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</si>
  <si>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</si>
  <si>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</si>
  <si>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</si>
  <si>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</si>
  <si>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</si>
  <si>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</si>
  <si>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</si>
  <si>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</si>
  <si>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</si>
  <si>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</si>
  <si>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</si>
  <si>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</si>
  <si>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</si>
  <si>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</si>
  <si>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</si>
  <si>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</si>
  <si>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</si>
  <si>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</si>
  <si>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</si>
  <si>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</si>
  <si>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</si>
  <si>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</si>
  <si>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</si>
  <si>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</si>
  <si>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</si>
  <si>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</si>
  <si>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</si>
  <si>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</si>
  <si>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</si>
  <si>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</si>
  <si>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</si>
  <si>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</si>
  <si>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</si>
  <si>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</si>
  <si>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</si>
  <si>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</si>
  <si>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</si>
  <si>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</si>
  <si>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</si>
  <si>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</si>
  <si>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</si>
  <si>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</si>
  <si>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</si>
  <si>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</si>
  <si>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</si>
  <si>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</si>
  <si>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</si>
  <si>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</si>
  <si>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</si>
  <si>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</si>
  <si>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</si>
  <si>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</si>
  <si>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</si>
  <si>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</si>
  <si>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</si>
  <si>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</si>
  <si>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</si>
  <si>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</si>
  <si>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</si>
  <si>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</si>
  <si>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</si>
  <si>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</si>
  <si>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</si>
  <si>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</si>
  <si>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</si>
  <si>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</si>
  <si>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</si>
  <si>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</si>
  <si>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</si>
  <si>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</si>
  <si>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</si>
  <si>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</si>
  <si>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</si>
  <si>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</si>
  <si>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</si>
  <si>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</si>
  <si>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</si>
  <si>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</si>
  <si>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</si>
  <si>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</si>
  <si>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</si>
  <si>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</si>
  <si>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</si>
  <si>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</si>
  <si>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</si>
  <si>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</si>
  <si>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</si>
  <si>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</si>
  <si>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</si>
  <si>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</si>
  <si>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</si>
  <si>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</si>
  <si>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</si>
  <si>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</si>
  <si>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</si>
  <si>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</si>
  <si>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</si>
  <si>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</si>
  <si>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</si>
  <si>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</si>
  <si>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</si>
  <si>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</si>
  <si>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</si>
  <si>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</si>
  <si>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</si>
  <si>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</si>
  <si>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</si>
  <si>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</si>
  <si>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</si>
  <si>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</si>
  <si>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</si>
  <si>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</si>
  <si>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</si>
  <si>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</si>
  <si>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</si>
  <si>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</si>
  <si>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</si>
  <si>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</si>
  <si>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</si>
  <si>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</si>
  <si>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</si>
  <si>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</si>
  <si>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</si>
  <si>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</si>
  <si>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</si>
  <si>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</si>
  <si>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</si>
  <si>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</si>
  <si>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</si>
  <si>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</si>
  <si>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</si>
  <si>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</si>
  <si>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</si>
  <si>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</si>
  <si>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</si>
  <si>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</si>
  <si>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</si>
  <si>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</si>
  <si>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</si>
  <si>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</si>
  <si>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</si>
  <si>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</si>
  <si>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</si>
  <si>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</si>
  <si>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</si>
  <si>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</si>
  <si>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</si>
  <si>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</si>
  <si>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</si>
  <si>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</si>
  <si>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</si>
  <si>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</si>
  <si>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</si>
  <si>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</si>
  <si>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</si>
  <si>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</si>
  <si>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</si>
  <si>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</si>
  <si>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</si>
  <si>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</si>
  <si>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</si>
  <si>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</si>
  <si>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</si>
  <si>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</si>
  <si>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</si>
  <si>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</si>
  <si>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</si>
  <si>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</si>
  <si>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</si>
  <si>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</si>
  <si>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</si>
  <si>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</si>
  <si>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</si>
  <si>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</si>
  <si>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</si>
  <si>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</si>
  <si>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</si>
  <si>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</si>
  <si>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</si>
  <si>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</si>
  <si>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</si>
  <si>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</si>
  <si>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</si>
  <si>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</si>
  <si>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</si>
  <si>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</si>
  <si>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</si>
  <si>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</si>
  <si>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</si>
  <si>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</si>
  <si>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</si>
  <si>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</si>
  <si>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</si>
  <si>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</si>
  <si>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</si>
  <si>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</si>
  <si>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</si>
  <si>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</si>
  <si>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</si>
  <si>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</si>
  <si>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</si>
  <si>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</si>
  <si>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</si>
  <si>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</si>
  <si>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</si>
  <si>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</si>
  <si>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</si>
  <si>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</si>
  <si>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</si>
  <si>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</si>
  <si>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</si>
  <si>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</si>
  <si>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</si>
  <si>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</si>
  <si>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</si>
  <si>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</si>
  <si>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</si>
  <si>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</si>
  <si>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</si>
  <si>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</si>
  <si>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</si>
  <si>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</si>
  <si>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</si>
  <si>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</si>
  <si>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</si>
  <si>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</si>
  <si>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</si>
  <si>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</si>
  <si>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</si>
  <si>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</si>
  <si>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</si>
  <si>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</si>
  <si>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</si>
  <si>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</si>
  <si>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</si>
  <si>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</si>
  <si>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</si>
  <si>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</si>
  <si>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</si>
  <si>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</si>
  <si>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</si>
  <si>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</si>
  <si>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</si>
  <si>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</si>
  <si>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</si>
  <si>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</si>
  <si>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</si>
  <si>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</si>
  <si>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</si>
  <si>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</si>
  <si>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</si>
  <si>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</si>
  <si>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</si>
  <si>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</si>
  <si>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</si>
  <si>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</si>
  <si>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</si>
  <si>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</si>
  <si>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</si>
  <si>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</si>
  <si>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</si>
  <si>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</si>
  <si>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</si>
  <si>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</si>
  <si>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</si>
  <si>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</si>
  <si>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</si>
  <si>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</si>
  <si>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</si>
  <si>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</si>
  <si>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</si>
  <si>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</si>
  <si>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</si>
  <si>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</si>
  <si>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</si>
  <si>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</si>
  <si>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</si>
  <si>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</si>
  <si>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</si>
  <si>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</si>
  <si>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</si>
  <si>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</si>
  <si>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</si>
  <si>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</si>
  <si>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</si>
  <si>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</si>
  <si>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</si>
  <si>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</si>
  <si>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</si>
  <si>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</si>
  <si>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</si>
  <si>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</si>
  <si>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</si>
  <si>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</si>
  <si>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</si>
  <si>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</si>
  <si>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</si>
  <si>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</si>
  <si>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</si>
  <si>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</si>
  <si>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</si>
  <si>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</si>
  <si>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</si>
  <si>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</si>
  <si>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</si>
  <si>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</si>
  <si>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</si>
  <si>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</si>
  <si>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</si>
  <si>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</si>
  <si>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</si>
  <si>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</si>
  <si>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</si>
  <si>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</si>
  <si>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</si>
  <si>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</si>
  <si>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</si>
  <si>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</si>
  <si>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</si>
  <si>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</si>
  <si>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</si>
  <si>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</si>
  <si>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</si>
  <si>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</si>
  <si>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</si>
  <si>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</si>
  <si>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</si>
  <si>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</si>
  <si>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</si>
  <si>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</si>
  <si>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</si>
  <si>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</si>
  <si>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</si>
  <si>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</si>
  <si>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</si>
  <si>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</si>
  <si>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</si>
  <si>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</si>
  <si>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</si>
  <si>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</si>
  <si>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</si>
  <si>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</si>
  <si>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</si>
  <si>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</si>
  <si>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</si>
  <si>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</si>
  <si>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</si>
  <si>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</si>
  <si>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</si>
  <si>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</si>
  <si>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</si>
  <si>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</si>
  <si>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</si>
  <si>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</si>
  <si>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</si>
  <si>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</si>
  <si>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</si>
  <si>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</si>
  <si>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</si>
  <si>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</si>
  <si>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</si>
  <si>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</si>
  <si>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</si>
  <si>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</si>
  <si>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</si>
  <si>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</si>
  <si>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</si>
  <si>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</si>
  <si>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</si>
  <si>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</si>
  <si>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</si>
  <si>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</si>
  <si>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</si>
  <si>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</si>
  <si>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</si>
  <si>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</si>
  <si>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</si>
  <si>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</si>
  <si>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</si>
  <si>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</si>
  <si>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</si>
  <si>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</si>
  <si>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</si>
  <si>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</si>
  <si>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</si>
  <si>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</si>
  <si>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</si>
  <si>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</si>
  <si>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</si>
  <si>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</si>
  <si>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</si>
  <si>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</si>
  <si>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</si>
  <si>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</si>
  <si>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</si>
  <si>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</si>
  <si>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</si>
  <si>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</si>
  <si>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</si>
  <si>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</si>
  <si>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</si>
  <si>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</si>
  <si>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</si>
  <si>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</si>
  <si>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</si>
  <si>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</si>
  <si>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</si>
  <si>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</si>
  <si>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</si>
  <si>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</si>
  <si>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</si>
  <si>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</si>
  <si>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</si>
  <si>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</si>
  <si>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</si>
  <si>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</si>
  <si>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</si>
  <si>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</si>
  <si>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</si>
  <si>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</si>
  <si>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</si>
  <si>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</si>
  <si>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</si>
  <si>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</si>
  <si>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</si>
  <si>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</si>
  <si>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</si>
  <si>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</si>
  <si>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</si>
  <si>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</si>
  <si>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</si>
  <si>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</si>
  <si>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</si>
  <si>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</si>
  <si>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</si>
  <si>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</si>
  <si>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</si>
  <si>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</si>
  <si>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</si>
  <si>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</si>
  <si>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</si>
  <si>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</si>
  <si>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</si>
  <si>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</si>
  <si>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</si>
  <si>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</si>
  <si>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</si>
  <si>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</si>
  <si>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</si>
  <si>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</si>
  <si>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</si>
  <si>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</si>
  <si>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</si>
  <si>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</si>
  <si>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</si>
  <si>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</si>
  <si>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</si>
  <si>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</si>
  <si>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</si>
  <si>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</si>
  <si>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</si>
  <si>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</si>
  <si>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</si>
  <si>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</si>
  <si>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</si>
  <si>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</si>
  <si>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</si>
  <si>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</si>
  <si>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</si>
  <si>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</si>
  <si>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</si>
  <si>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</si>
  <si>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</si>
  <si>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</si>
  <si>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</si>
  <si>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</si>
  <si>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</si>
  <si>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</si>
  <si>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</si>
  <si>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</si>
  <si>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</si>
  <si>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</si>
  <si>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</si>
  <si>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</si>
  <si>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</si>
  <si>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</si>
  <si>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</si>
  <si>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</si>
  <si>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</si>
  <si>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</si>
  <si>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</si>
  <si>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</si>
  <si>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</si>
  <si>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</si>
  <si>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</si>
  <si>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</si>
  <si>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</si>
  <si>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</si>
  <si>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</si>
  <si>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</si>
  <si>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</si>
  <si>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</si>
  <si>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</si>
  <si>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</si>
  <si>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</si>
  <si>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</si>
  <si>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</si>
  <si>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</si>
  <si>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</si>
  <si>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</si>
  <si>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</si>
  <si>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</si>
  <si>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</si>
  <si>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</si>
  <si>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</si>
  <si>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</si>
  <si>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</si>
  <si>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</si>
  <si>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</si>
  <si>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</si>
  <si>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</si>
  <si>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</si>
  <si>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</si>
  <si>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</si>
  <si>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</si>
  <si>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</si>
  <si>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</si>
  <si>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</si>
  <si>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</si>
  <si>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</si>
  <si>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</si>
  <si>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</si>
  <si>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</si>
  <si>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</si>
  <si>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</si>
  <si>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</si>
  <si>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</si>
  <si>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</si>
  <si>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</si>
  <si>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</si>
  <si>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</si>
  <si>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</si>
  <si>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</si>
  <si>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</si>
  <si>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</si>
  <si>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</si>
  <si>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</si>
  <si>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</si>
  <si>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</si>
  <si>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</si>
  <si>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</si>
  <si>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</si>
  <si>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</si>
  <si>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</si>
  <si>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</si>
  <si>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</si>
  <si>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</si>
  <si>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</si>
  <si>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</si>
  <si>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</si>
  <si>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</si>
  <si>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</si>
  <si>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</si>
  <si>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</si>
  <si>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</si>
  <si>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</si>
  <si>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</si>
  <si>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</si>
  <si>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</si>
  <si>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</si>
  <si>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</si>
  <si>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</si>
  <si>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</si>
  <si>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</si>
  <si>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</si>
  <si>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</si>
  <si>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</si>
  <si>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</si>
  <si>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</si>
  <si>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</si>
  <si>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</si>
  <si>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</si>
  <si>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</si>
  <si>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</si>
  <si>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</si>
  <si>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</si>
  <si>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</si>
  <si>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</si>
  <si>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</si>
  <si>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</si>
  <si>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</si>
  <si>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</si>
  <si>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</si>
  <si>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</si>
  <si>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</si>
  <si>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</si>
  <si>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</si>
  <si>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</si>
  <si>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</si>
  <si>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</si>
  <si>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</si>
  <si>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</si>
  <si>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</si>
  <si>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</si>
  <si>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</si>
  <si>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</si>
  <si>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</si>
  <si>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</si>
  <si>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</si>
  <si>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</si>
  <si>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</si>
  <si>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</si>
  <si>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</si>
  <si>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</si>
  <si>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</si>
  <si>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</si>
  <si>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</si>
  <si>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</si>
  <si>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</si>
  <si>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</si>
  <si>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</si>
  <si>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</si>
  <si>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</si>
  <si>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</si>
  <si>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</si>
  <si>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</si>
  <si>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</si>
  <si>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</si>
  <si>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</si>
  <si>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</si>
  <si>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</si>
  <si>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</si>
  <si>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</si>
  <si>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</si>
  <si>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</si>
  <si>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</si>
  <si>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</si>
  <si>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</si>
  <si>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</si>
  <si>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</si>
  <si>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</si>
  <si>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</si>
  <si>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</si>
  <si>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</si>
  <si>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</si>
  <si>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</si>
  <si>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</si>
  <si>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</si>
  <si>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</si>
  <si>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</si>
  <si>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</si>
  <si>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</si>
  <si>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</si>
  <si>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</si>
  <si>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</si>
  <si>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</si>
  <si>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</si>
  <si>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</si>
  <si>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</si>
  <si>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</si>
  <si>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</si>
  <si>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</si>
  <si>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</si>
  <si>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</si>
  <si>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</si>
  <si>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</si>
  <si>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</si>
  <si>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</si>
  <si>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</si>
  <si>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</si>
  <si>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</si>
  <si>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</si>
  <si>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</si>
  <si>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</si>
  <si>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</si>
  <si>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</si>
  <si>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</si>
  <si>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</si>
  <si>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</si>
  <si>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</si>
  <si>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</si>
  <si>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</si>
  <si>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</si>
  <si>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</si>
  <si>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</si>
  <si>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</si>
  <si>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</si>
  <si>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</si>
  <si>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</si>
  <si>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</si>
  <si>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</si>
  <si>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</si>
  <si>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</si>
  <si>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</si>
  <si>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</si>
  <si>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</si>
  <si>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</si>
  <si>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</si>
  <si>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</si>
  <si>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</si>
  <si>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</si>
  <si>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</si>
  <si>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</si>
  <si>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</si>
  <si>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</si>
  <si>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</si>
  <si>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</si>
  <si>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</si>
  <si>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</si>
  <si>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</si>
  <si>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</si>
  <si>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</si>
  <si>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</si>
  <si>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</si>
  <si>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</si>
  <si>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</si>
  <si>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</si>
  <si>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</si>
  <si>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</si>
  <si>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</si>
  <si>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</si>
  <si>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</si>
  <si>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</si>
  <si>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</si>
  <si>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</si>
  <si>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</si>
  <si>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</si>
  <si>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</si>
  <si>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</si>
  <si>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</si>
  <si>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</si>
  <si>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</si>
  <si>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</si>
  <si>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</si>
  <si>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</si>
  <si>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</si>
  <si>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</si>
  <si>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</si>
  <si>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</si>
  <si>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</si>
  <si>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</si>
  <si>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</si>
  <si>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</si>
  <si>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</si>
  <si>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</si>
  <si>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</si>
  <si>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</si>
  <si>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</si>
  <si>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</si>
  <si>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</si>
  <si>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</si>
  <si>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</si>
  <si>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</si>
  <si>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</si>
  <si>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</si>
  <si>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</si>
  <si>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</si>
  <si>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</si>
  <si>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</si>
  <si>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</si>
  <si>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</si>
  <si>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</si>
  <si>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</si>
  <si>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</si>
  <si>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</si>
  <si>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</si>
  <si>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</si>
  <si>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</si>
  <si>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</si>
  <si>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</si>
  <si>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</si>
  <si>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</si>
  <si>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</si>
  <si>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</si>
  <si>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</si>
  <si>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</si>
  <si>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</si>
  <si>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</si>
  <si>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</si>
  <si>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</si>
  <si>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</si>
  <si>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</si>
  <si>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</si>
  <si>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</si>
  <si>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</si>
  <si>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</si>
  <si>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</si>
  <si>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</si>
  <si>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</si>
  <si>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</si>
  <si>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</si>
  <si>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</si>
  <si>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</si>
  <si>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</si>
  <si>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</si>
  <si>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</si>
  <si>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</si>
  <si>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</si>
  <si>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</si>
  <si>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</si>
  <si>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</si>
  <si>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</si>
  <si>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</si>
  <si>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</si>
  <si>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</si>
  <si>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</si>
  <si>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</si>
  <si>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</si>
  <si>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</si>
  <si>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</si>
  <si>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</si>
  <si>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</si>
  <si>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</si>
  <si>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</si>
  <si>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</si>
  <si>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</si>
  <si>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</si>
  <si>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</si>
  <si>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</si>
  <si>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</si>
  <si>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</si>
  <si>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</si>
  <si>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</si>
  <si>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</si>
  <si>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</si>
  <si>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</si>
  <si>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</si>
  <si>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</si>
  <si>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</si>
  <si>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</si>
  <si>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</si>
  <si>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</si>
  <si>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</si>
  <si>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</si>
  <si>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</si>
  <si>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</si>
  <si>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</si>
  <si>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</si>
  <si>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</si>
  <si>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</si>
  <si>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</si>
  <si>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</si>
  <si>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</si>
  <si>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</si>
  <si>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</si>
  <si>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</si>
  <si>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</si>
  <si>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</si>
  <si>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</si>
  <si>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</si>
  <si>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</si>
  <si>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</si>
  <si>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</si>
  <si>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</si>
  <si>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</si>
  <si>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</si>
  <si>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</si>
  <si>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</si>
  <si>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</si>
  <si>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</si>
  <si>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</si>
  <si>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</si>
  <si>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</si>
  <si>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</si>
  <si>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</si>
  <si>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</si>
  <si>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</si>
  <si>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</si>
  <si>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</si>
  <si>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</si>
  <si>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</si>
  <si>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</si>
  <si>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</si>
  <si>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</si>
  <si>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</si>
  <si>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</si>
  <si>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</si>
  <si>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</si>
  <si>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</si>
  <si>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</si>
  <si>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</si>
  <si>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</si>
  <si>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</si>
  <si>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</si>
  <si>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</si>
  <si>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</si>
  <si>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</si>
  <si>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</si>
  <si>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</si>
  <si>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</si>
  <si>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</si>
  <si>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</si>
  <si>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</si>
  <si>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</si>
  <si>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</si>
  <si>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</si>
  <si>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</si>
  <si>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</si>
  <si>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</si>
  <si>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</si>
  <si>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</si>
  <si>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</si>
  <si>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</si>
  <si>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</si>
  <si>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</si>
  <si>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</si>
  <si>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</si>
  <si>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</si>
  <si>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</si>
  <si>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</si>
  <si>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</si>
  <si>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</si>
  <si>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</si>
  <si>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</si>
  <si>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</si>
  <si>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</si>
  <si>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</si>
  <si>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</si>
  <si>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</si>
  <si>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</si>
  <si>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</si>
  <si>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</si>
  <si>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</si>
  <si>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</si>
  <si>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</si>
  <si>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</si>
  <si>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</si>
  <si>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</si>
  <si>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</si>
  <si>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</si>
  <si>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</si>
  <si>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</si>
  <si>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</si>
  <si>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</si>
  <si>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</si>
  <si>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</si>
  <si>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</si>
  <si>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</si>
  <si>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</si>
  <si>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</si>
  <si>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</si>
  <si>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</si>
  <si>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</si>
  <si>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</si>
  <si>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</si>
  <si>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</si>
  <si>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</si>
  <si>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</si>
  <si>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</si>
  <si>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</si>
  <si>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</si>
  <si>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</si>
  <si>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</si>
  <si>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</si>
  <si>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</si>
  <si>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</si>
  <si>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</si>
  <si>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</si>
  <si>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</si>
  <si>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</si>
  <si>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</si>
  <si>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</si>
  <si>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</si>
  <si>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</si>
  <si>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</si>
  <si>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</si>
  <si>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</si>
  <si>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</si>
  <si>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</si>
  <si>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</si>
  <si>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</si>
  <si>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</si>
  <si>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</si>
  <si>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</si>
  <si>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</si>
  <si>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</si>
  <si>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</si>
  <si>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</si>
  <si>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</si>
  <si>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</si>
  <si>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</si>
  <si>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</si>
  <si>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</si>
  <si>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</si>
  <si>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</si>
  <si>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</si>
  <si>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</si>
  <si>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</si>
  <si>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</si>
  <si>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</si>
  <si>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</si>
  <si>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</si>
  <si>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</si>
  <si>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</si>
  <si>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</si>
  <si>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</si>
  <si>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</si>
  <si>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</si>
  <si>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</si>
  <si>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</si>
  <si>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</si>
  <si>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</si>
  <si>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</si>
  <si>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</si>
  <si>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</si>
  <si>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</si>
  <si>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</si>
  <si>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</si>
  <si>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</si>
  <si>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</si>
  <si>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</si>
  <si>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</si>
  <si>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</si>
  <si>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</si>
  <si>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</si>
  <si>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</si>
  <si>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</si>
  <si>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</si>
  <si>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</si>
  <si>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</si>
  <si>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</si>
  <si>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</si>
  <si>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</si>
  <si>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</si>
  <si>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</si>
  <si>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</si>
  <si>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</si>
  <si>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</si>
  <si>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</si>
  <si>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</si>
  <si>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</si>
  <si>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</si>
  <si>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</si>
  <si>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</si>
  <si>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</si>
  <si>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</si>
  <si>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</si>
  <si>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</si>
  <si>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</si>
  <si>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</si>
  <si>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</si>
  <si>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</si>
  <si>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</si>
  <si>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</si>
  <si>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</si>
  <si>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</si>
  <si>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</si>
  <si>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</si>
  <si>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</si>
  <si>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</si>
  <si>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</si>
  <si>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</si>
  <si>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</si>
  <si>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</si>
  <si>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</si>
  <si>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</si>
  <si>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</si>
  <si>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</si>
  <si>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</si>
  <si>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</si>
  <si>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</si>
  <si>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</si>
  <si>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</si>
  <si>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</si>
  <si>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</si>
  <si>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</si>
  <si>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</si>
  <si>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</si>
  <si>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</si>
  <si>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</si>
  <si>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</si>
  <si>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</si>
  <si>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</si>
  <si>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</si>
  <si>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</si>
  <si>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</si>
  <si>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</si>
  <si>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</si>
  <si>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</si>
  <si>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</si>
  <si>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</si>
  <si>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</si>
  <si>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</si>
  <si>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</si>
  <si>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</si>
  <si>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</si>
  <si>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</si>
  <si>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</si>
  <si>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</si>
  <si>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</si>
  <si>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</si>
  <si>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</si>
  <si>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</si>
  <si>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</si>
  <si>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</si>
  <si>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</si>
  <si>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</si>
  <si>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</si>
  <si>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</si>
  <si>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</si>
  <si>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</si>
  <si>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</si>
  <si>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</si>
  <si>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</si>
  <si>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</si>
  <si>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</si>
  <si>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</si>
  <si>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</si>
  <si>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</si>
  <si>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</si>
  <si>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</si>
  <si>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</si>
  <si>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</si>
  <si>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</si>
  <si>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</si>
  <si>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</si>
  <si>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</si>
  <si>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</si>
  <si>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</si>
  <si>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</si>
  <si>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</si>
  <si>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</si>
  <si>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</si>
  <si>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</si>
  <si>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</si>
  <si>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</si>
  <si>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</si>
  <si>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</si>
  <si>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</si>
  <si>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</si>
  <si>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</si>
  <si>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</si>
  <si>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</si>
  <si>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</si>
  <si>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</si>
  <si>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</si>
  <si>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</si>
  <si>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</si>
  <si>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</si>
  <si>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</si>
  <si>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</si>
  <si>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</si>
  <si>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</si>
  <si>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</si>
  <si>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</si>
  <si>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</si>
  <si>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</si>
  <si>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</si>
  <si>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</si>
  <si>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</si>
  <si>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</si>
  <si>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</si>
  <si>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</si>
  <si>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</si>
  <si>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</si>
  <si>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</si>
  <si>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</si>
  <si>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</si>
  <si>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</si>
  <si>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</si>
  <si>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</si>
  <si>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</si>
  <si>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</si>
  <si>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</si>
  <si>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</si>
  <si>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</si>
  <si>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</si>
  <si>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</si>
  <si>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</si>
  <si>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</si>
  <si>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</si>
  <si>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</si>
  <si>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</si>
  <si>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</si>
  <si>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</si>
  <si>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</si>
  <si>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</si>
  <si>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</si>
  <si>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</si>
  <si>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</si>
  <si>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</si>
  <si>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</si>
  <si>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</si>
  <si>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</si>
  <si>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</si>
  <si>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</si>
  <si>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</si>
  <si>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</si>
  <si>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</si>
  <si>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</si>
  <si>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</si>
  <si>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</si>
  <si>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</si>
  <si>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</si>
  <si>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</si>
  <si>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</si>
  <si>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</si>
  <si>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</si>
  <si>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</si>
  <si>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</si>
  <si>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</si>
  <si>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</si>
  <si>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</si>
  <si>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</si>
  <si>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</si>
  <si>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</si>
  <si>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</si>
  <si>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</si>
  <si>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</si>
  <si>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</si>
  <si>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</si>
  <si>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</si>
  <si>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</si>
  <si>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</si>
  <si>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</si>
  <si>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</si>
  <si>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</si>
  <si>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</si>
  <si>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</si>
  <si>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</si>
  <si>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</si>
  <si>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</si>
  <si>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</si>
  <si>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</si>
  <si>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</si>
  <si>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</si>
  <si>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</si>
  <si>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</si>
  <si>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</si>
  <si>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</si>
  <si>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</si>
  <si>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</si>
  <si>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</si>
  <si>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</si>
  <si>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</si>
  <si>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</si>
  <si>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</si>
  <si>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</si>
  <si>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</si>
  <si>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</si>
  <si>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</si>
  <si>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</si>
  <si>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</si>
  <si>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</si>
  <si>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</si>
  <si>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</si>
  <si>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</si>
  <si>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</si>
  <si>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</si>
  <si>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</si>
  <si>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</si>
  <si>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</si>
  <si>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</si>
  <si>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</si>
  <si>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</si>
  <si>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</si>
  <si>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</si>
  <si>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</si>
  <si>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</si>
  <si>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</si>
  <si>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</si>
  <si>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</si>
  <si>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</si>
  <si>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</si>
  <si>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</si>
  <si>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</si>
  <si>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</si>
  <si>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</si>
  <si>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</si>
  <si>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</si>
  <si>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</si>
  <si>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</si>
  <si>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</si>
  <si>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</si>
  <si>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</si>
  <si>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</si>
  <si>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</si>
  <si>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</si>
  <si>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</si>
  <si>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</si>
  <si>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</si>
  <si>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</si>
  <si>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</si>
  <si>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</si>
  <si>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</si>
  <si>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</si>
  <si>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</si>
  <si>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</si>
  <si>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</si>
  <si>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</si>
  <si>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</si>
  <si>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</si>
  <si>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</si>
  <si>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</si>
  <si>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</si>
  <si>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</si>
  <si>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</si>
  <si>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</si>
  <si>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</si>
  <si>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</si>
  <si>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</si>
  <si>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</si>
  <si>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</si>
  <si>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</si>
  <si>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</si>
  <si>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</si>
  <si>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</si>
  <si>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</si>
  <si>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</si>
  <si>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</si>
  <si>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</si>
  <si>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</si>
  <si>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</si>
  <si>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</si>
  <si>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</si>
  <si>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</si>
  <si>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</si>
  <si>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</si>
  <si>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</si>
  <si>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</si>
  <si>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</si>
  <si>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</si>
  <si>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</si>
  <si>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</si>
  <si>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</si>
  <si>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</si>
  <si>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</si>
  <si>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</si>
  <si>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</si>
  <si>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</si>
  <si>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</si>
  <si>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</si>
  <si>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</si>
  <si>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</si>
  <si>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</si>
  <si>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</si>
  <si>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</si>
  <si>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</si>
  <si>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</si>
  <si>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</si>
  <si>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</si>
  <si>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</si>
  <si>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</si>
  <si>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</si>
  <si>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</si>
  <si>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</si>
  <si>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</si>
  <si>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</si>
  <si>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</si>
  <si>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</si>
  <si>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</si>
  <si>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</si>
  <si>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</si>
  <si>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</si>
  <si>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</si>
  <si>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</si>
  <si>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</si>
  <si>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</si>
  <si>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</si>
  <si>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</si>
  <si>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</si>
  <si>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</si>
  <si>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</si>
  <si>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</si>
  <si>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</si>
  <si>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</si>
  <si>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</si>
  <si>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</si>
  <si>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</si>
  <si>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</si>
  <si>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</si>
  <si>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</si>
  <si>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</si>
  <si>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</si>
  <si>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</si>
  <si>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</si>
  <si>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</si>
  <si>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</si>
  <si>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</si>
  <si>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</si>
  <si>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</si>
  <si>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</si>
  <si>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</si>
  <si>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</si>
  <si>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</si>
  <si>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</si>
  <si>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</si>
  <si>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</si>
  <si>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</si>
  <si>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</si>
  <si>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</si>
  <si>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</si>
  <si>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</si>
  <si>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</si>
  <si>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</si>
  <si>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</si>
  <si>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</si>
  <si>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</si>
  <si>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</si>
  <si>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</si>
  <si>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</si>
  <si>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</si>
  <si>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</si>
  <si>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</si>
  <si>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</si>
  <si>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</si>
  <si>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</si>
  <si>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</si>
  <si>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</si>
  <si>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</si>
  <si>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</si>
  <si>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</si>
  <si>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</si>
  <si>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</si>
  <si>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</si>
  <si>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</si>
  <si>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</si>
  <si>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</si>
  <si>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</si>
  <si>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</si>
  <si>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</si>
  <si>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</si>
  <si>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</si>
  <si>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</si>
  <si>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</si>
  <si>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</si>
  <si>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</si>
  <si>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</si>
  <si>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</si>
  <si>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</si>
  <si>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</si>
  <si>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</si>
  <si>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</si>
  <si>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</si>
  <si>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</si>
  <si>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</si>
  <si>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</si>
  <si>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</si>
  <si>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</si>
  <si>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</si>
  <si>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</si>
  <si>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</si>
  <si>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</si>
  <si>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</si>
  <si>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</si>
  <si>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</si>
  <si>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</si>
  <si>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</si>
  <si>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</si>
  <si>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</si>
  <si>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</si>
  <si>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</si>
  <si>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</si>
  <si>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</si>
  <si>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</si>
  <si>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</si>
  <si>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</si>
  <si>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</si>
  <si>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</si>
  <si>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</si>
  <si>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</si>
  <si>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</si>
  <si>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</si>
  <si>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</si>
  <si>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</si>
  <si>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</si>
  <si>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</si>
  <si>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</si>
  <si>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</si>
  <si>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</si>
  <si>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</si>
  <si>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</si>
  <si>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</si>
  <si>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</si>
  <si>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</si>
  <si>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</si>
  <si>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</si>
  <si>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</si>
  <si>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</si>
  <si>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</si>
  <si>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</si>
  <si>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</si>
  <si>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</si>
  <si>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</si>
  <si>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</si>
  <si>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</si>
  <si>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</si>
  <si>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</si>
  <si>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</si>
  <si>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</si>
  <si>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</si>
  <si>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</si>
  <si>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</si>
  <si>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</si>
  <si>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</si>
  <si>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</si>
  <si>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</si>
  <si>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</si>
  <si>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</si>
  <si>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</si>
  <si>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</si>
  <si>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</si>
  <si>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</si>
  <si>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</si>
  <si>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</si>
  <si>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</si>
  <si>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</si>
  <si>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</si>
  <si>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</si>
  <si>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</si>
  <si>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</si>
  <si>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</si>
  <si>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</si>
  <si>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</si>
  <si>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</si>
  <si>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</si>
  <si>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</si>
  <si>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</si>
  <si>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</si>
  <si>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</si>
  <si>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</si>
  <si>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</si>
  <si>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</si>
  <si>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</si>
  <si>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</si>
  <si>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</si>
  <si>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</si>
  <si>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</si>
  <si>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</si>
  <si>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</si>
  <si>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</si>
  <si>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</si>
  <si>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</si>
  <si>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</si>
  <si>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</si>
  <si>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</si>
  <si>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</si>
  <si>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</si>
  <si>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</si>
  <si>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</si>
  <si>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</si>
  <si>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</si>
  <si>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</si>
  <si>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</si>
  <si>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</si>
  <si>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</si>
  <si>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</si>
  <si>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</si>
  <si>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</si>
  <si>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</si>
  <si>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</si>
  <si>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</si>
  <si>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</si>
  <si>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</si>
  <si>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</si>
  <si>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</si>
  <si>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</si>
  <si>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</si>
  <si>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</si>
  <si>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</si>
  <si>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</si>
  <si>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</si>
  <si>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</si>
  <si>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</si>
  <si>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</si>
  <si>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</si>
  <si>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</si>
  <si>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</si>
  <si>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</si>
  <si>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</si>
  <si>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</si>
  <si>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</si>
  <si>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</si>
  <si>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</si>
  <si>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</si>
  <si>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</si>
  <si>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</si>
  <si>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</si>
  <si>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</si>
  <si>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</si>
  <si>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</si>
  <si>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</si>
  <si>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</si>
  <si>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</si>
  <si>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</si>
  <si>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</si>
  <si>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</si>
  <si>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</si>
  <si>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</si>
  <si>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</si>
  <si>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</si>
  <si>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</si>
  <si>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</si>
  <si>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</si>
  <si>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</si>
  <si>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</si>
  <si>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</si>
  <si>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</si>
  <si>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</si>
  <si>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</si>
  <si>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</si>
  <si>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</si>
  <si>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</si>
  <si>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</si>
  <si>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</si>
  <si>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</si>
  <si>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</si>
  <si>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</si>
  <si>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</si>
  <si>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</si>
  <si>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</si>
  <si>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</si>
  <si>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</si>
  <si>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</si>
  <si>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</si>
  <si>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</si>
  <si>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</si>
  <si>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</si>
  <si>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</si>
  <si>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</si>
  <si>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</si>
  <si>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</si>
  <si>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</si>
  <si>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</si>
  <si>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</si>
  <si>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</si>
  <si>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</si>
  <si>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</si>
  <si>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</si>
  <si>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</si>
  <si>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</si>
  <si>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</si>
  <si>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</si>
  <si>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</si>
  <si>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</si>
  <si>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</si>
  <si>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</si>
  <si>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</si>
  <si>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</si>
  <si>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</si>
  <si>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</si>
  <si>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</si>
  <si>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</si>
  <si>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</si>
  <si>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</si>
  <si>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</si>
  <si>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</si>
  <si>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</si>
  <si>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</si>
  <si>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</si>
  <si>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</si>
  <si>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</si>
  <si>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</si>
  <si>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</si>
  <si>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</si>
  <si>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</si>
  <si>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</si>
  <si>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</si>
  <si>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</si>
  <si>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</si>
  <si>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</si>
  <si>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</si>
  <si>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</si>
  <si>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</si>
  <si>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</si>
  <si>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</si>
  <si>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</si>
  <si>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</si>
  <si>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</si>
  <si>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</si>
  <si>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</si>
  <si>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</si>
  <si>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</si>
  <si>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</si>
  <si>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</si>
  <si>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</si>
  <si>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</si>
  <si>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</si>
  <si>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</si>
  <si>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</si>
  <si>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</si>
  <si>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</si>
  <si>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</si>
  <si>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</si>
  <si>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</si>
  <si>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</si>
  <si>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</si>
  <si>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</si>
  <si>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</si>
  <si>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</si>
  <si>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</si>
  <si>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</si>
  <si>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</si>
  <si>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</si>
  <si>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</si>
  <si>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</si>
  <si>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</si>
  <si>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</si>
  <si>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</si>
  <si>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</si>
  <si>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</si>
  <si>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</si>
  <si>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</si>
  <si>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</si>
  <si>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</si>
  <si>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</si>
  <si>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</si>
  <si>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</si>
  <si>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</si>
  <si>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</si>
  <si>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</si>
  <si>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</si>
  <si>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</si>
  <si>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</si>
  <si>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</si>
  <si>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</si>
  <si>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</si>
  <si>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</si>
  <si>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</si>
  <si>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</si>
  <si>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</si>
  <si>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</si>
  <si>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</si>
  <si>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</si>
  <si>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</si>
  <si>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</si>
  <si>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</si>
  <si>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</si>
  <si>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</si>
  <si>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</si>
  <si>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</si>
  <si>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</si>
  <si>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</si>
  <si>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</si>
  <si>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</si>
  <si>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</si>
  <si>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</si>
  <si>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</si>
  <si>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</si>
  <si>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</si>
  <si>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</si>
  <si>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</si>
  <si>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</si>
  <si>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</si>
  <si>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</si>
  <si>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</si>
  <si>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</si>
  <si>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</si>
  <si>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</si>
  <si>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</si>
  <si>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</si>
  <si>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</si>
  <si>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</si>
  <si>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</si>
  <si>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</si>
  <si>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</si>
  <si>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</si>
  <si>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</si>
  <si>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</si>
  <si>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</si>
  <si>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</si>
  <si>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</si>
  <si>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</si>
  <si>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</si>
  <si>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</si>
  <si>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</si>
  <si>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</si>
  <si>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</si>
  <si>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</si>
  <si>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</si>
  <si>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</si>
  <si>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</si>
  <si>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</si>
  <si>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</si>
  <si>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</si>
  <si>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</si>
  <si>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</si>
  <si>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</si>
  <si>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</si>
  <si>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</si>
  <si>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</si>
  <si>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</si>
  <si>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</si>
  <si>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</si>
  <si>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</si>
  <si>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</si>
  <si>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</si>
  <si>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</si>
  <si>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</si>
  <si>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</si>
  <si>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</si>
  <si>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</si>
  <si>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</si>
  <si>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</si>
  <si>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</si>
  <si>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</si>
  <si>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</si>
  <si>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</si>
  <si>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</si>
  <si>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</si>
  <si>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</si>
  <si>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</si>
  <si>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</si>
  <si>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</si>
  <si>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</si>
  <si>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</si>
  <si>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</si>
  <si>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</si>
  <si>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</si>
  <si>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</si>
  <si>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</si>
  <si>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</si>
  <si>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</si>
  <si>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</si>
  <si>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</si>
  <si>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</si>
  <si>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</si>
  <si>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</si>
  <si>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</si>
  <si>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</si>
  <si>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</si>
  <si>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</si>
  <si>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</si>
  <si>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</si>
  <si>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</si>
  <si>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</si>
  <si>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</si>
  <si>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</si>
  <si>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</si>
  <si>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</si>
  <si>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</si>
  <si>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</si>
  <si>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</si>
  <si>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</si>
  <si>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</si>
  <si>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</si>
  <si>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</si>
  <si>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</si>
  <si>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</si>
  <si>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</si>
  <si>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</si>
  <si>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</si>
  <si>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</si>
  <si>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</si>
  <si>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</si>
  <si>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</si>
  <si>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</si>
  <si>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</si>
  <si>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</si>
  <si>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</si>
  <si>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</si>
  <si>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</si>
  <si>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</si>
  <si>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</si>
  <si>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</si>
  <si>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</si>
  <si>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</si>
  <si>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</si>
  <si>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</si>
  <si>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</si>
  <si>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</si>
  <si>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</si>
  <si>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</si>
  <si>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</si>
  <si>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</si>
  <si>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</si>
  <si>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</si>
  <si>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</si>
  <si>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</si>
  <si>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</si>
  <si>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</si>
  <si>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</si>
  <si>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</si>
  <si>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</si>
  <si>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</si>
  <si>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</si>
  <si>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</si>
  <si>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</si>
  <si>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</si>
  <si>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</si>
  <si>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</si>
  <si>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</si>
  <si>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</si>
  <si>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</si>
  <si>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</si>
  <si>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</si>
  <si>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</si>
  <si>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</si>
  <si>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</si>
  <si>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</si>
  <si>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</si>
  <si>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</si>
  <si>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</si>
  <si>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</si>
  <si>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</si>
  <si>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</si>
  <si>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</si>
  <si>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</si>
  <si>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</si>
  <si>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</si>
  <si>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</si>
  <si>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</si>
  <si>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</si>
  <si>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</si>
  <si>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</si>
  <si>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</si>
  <si>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</si>
  <si>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</si>
  <si>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</si>
  <si>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</si>
  <si>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</si>
  <si>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</si>
  <si>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</si>
  <si>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</si>
  <si>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</si>
  <si>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</si>
  <si>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</si>
  <si>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</si>
  <si>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</si>
  <si>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</si>
  <si>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</si>
  <si>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</si>
  <si>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</si>
  <si>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</si>
  <si>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</si>
  <si>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</si>
  <si>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</si>
  <si>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</si>
  <si>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</si>
  <si>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</si>
  <si>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</si>
  <si>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</si>
  <si>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</si>
  <si>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</si>
  <si>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</si>
  <si>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</si>
  <si>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</si>
  <si>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</si>
  <si>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</si>
  <si>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</si>
  <si>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</si>
  <si>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</si>
  <si>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</si>
  <si>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</si>
  <si>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</si>
  <si>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</si>
  <si>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</si>
  <si>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</si>
  <si>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</si>
  <si>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</si>
  <si>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</si>
  <si>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</si>
  <si>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</si>
  <si>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</si>
  <si>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</si>
  <si>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</si>
  <si>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</si>
  <si>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</si>
  <si>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</si>
  <si>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</si>
  <si>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</si>
  <si>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</si>
  <si>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</si>
  <si>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</si>
  <si>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</si>
  <si>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</si>
  <si>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</si>
  <si>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</si>
  <si>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</si>
  <si>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</si>
  <si>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</si>
  <si>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</si>
  <si>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</si>
  <si>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</si>
  <si>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</si>
  <si>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</si>
  <si>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</si>
  <si>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</si>
  <si>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</si>
  <si>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</si>
  <si>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</si>
  <si>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</si>
  <si>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</si>
  <si>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</si>
  <si>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</si>
  <si>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</si>
  <si>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</si>
  <si>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</si>
  <si>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</si>
  <si>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</si>
  <si>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</si>
  <si>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</si>
  <si>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</si>
  <si>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</si>
  <si>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</si>
  <si>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</si>
  <si>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</si>
  <si>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</si>
  <si>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</si>
  <si>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</si>
  <si>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</si>
  <si>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</si>
  <si>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</si>
  <si>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</si>
  <si>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</si>
  <si>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</si>
  <si>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</si>
  <si>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</si>
  <si>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</si>
  <si>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</si>
  <si>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</si>
  <si>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</si>
  <si>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</si>
  <si>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</si>
  <si>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</si>
  <si>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</si>
  <si>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</si>
  <si>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</si>
  <si>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</si>
  <si>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</si>
  <si>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</si>
  <si>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</si>
  <si>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</si>
  <si>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</si>
  <si>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</si>
  <si>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</si>
  <si>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</si>
  <si>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</si>
  <si>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</si>
  <si>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</si>
  <si>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</si>
  <si>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</si>
  <si>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</si>
  <si>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</si>
  <si>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</si>
  <si>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</si>
  <si>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</si>
  <si>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</si>
  <si>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</si>
  <si>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</si>
  <si>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</si>
  <si>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</si>
  <si>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</si>
  <si>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</si>
  <si>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</si>
  <si>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</si>
  <si>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</si>
  <si>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</si>
  <si>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</si>
  <si>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</si>
  <si>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</si>
  <si>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</si>
  <si>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</si>
  <si>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</si>
  <si>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</si>
  <si>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</si>
  <si>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</si>
  <si>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</si>
  <si>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</si>
  <si>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</si>
  <si>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</si>
  <si>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</si>
  <si>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</si>
  <si>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</si>
  <si>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</si>
  <si>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</si>
  <si>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</si>
  <si>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</si>
  <si>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</si>
  <si>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</si>
  <si>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</si>
  <si>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</si>
  <si>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</si>
  <si>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</si>
  <si>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</si>
  <si>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</si>
  <si>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</si>
  <si>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</si>
  <si>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</si>
  <si>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</si>
  <si>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</si>
  <si>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</si>
  <si>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</si>
  <si>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</si>
  <si>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</si>
  <si>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</si>
  <si>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</si>
  <si>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</si>
  <si>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</si>
  <si>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</si>
  <si>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</si>
  <si>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</si>
  <si>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</si>
  <si>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</si>
  <si>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</si>
  <si>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</si>
  <si>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</si>
  <si>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</si>
  <si>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</si>
  <si>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</si>
  <si>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</si>
  <si>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</si>
  <si>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</si>
  <si>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</si>
  <si>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</si>
  <si>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</si>
  <si>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</si>
  <si>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</si>
  <si>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</si>
  <si>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</si>
  <si>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</si>
  <si>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</si>
  <si>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</si>
  <si>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</si>
  <si>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</si>
  <si>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</si>
  <si>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</si>
  <si>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</si>
  <si>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</si>
  <si>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</si>
  <si>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</si>
  <si>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</si>
  <si>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</si>
  <si>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</si>
  <si>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</si>
  <si>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</si>
  <si>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</si>
  <si>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</si>
  <si>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</si>
  <si>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</si>
  <si>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</si>
  <si>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</si>
  <si>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</si>
  <si>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</si>
  <si>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</si>
  <si>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</si>
  <si>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</si>
  <si>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</si>
  <si>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</si>
  <si>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</si>
  <si>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</si>
  <si>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</si>
  <si>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</si>
  <si>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</si>
  <si>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</si>
  <si>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</si>
  <si>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</si>
  <si>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</si>
  <si>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</si>
  <si>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</si>
  <si>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</si>
  <si>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</si>
  <si>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</si>
  <si>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</si>
  <si>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</si>
  <si>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</si>
  <si>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</si>
  <si>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</si>
  <si>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</si>
  <si>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</si>
  <si>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</si>
  <si>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</si>
  <si>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</si>
  <si>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</si>
  <si>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</si>
  <si>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</si>
  <si>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</si>
  <si>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</si>
  <si>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</si>
  <si>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</si>
  <si>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</si>
  <si>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</si>
  <si>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</si>
  <si>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</si>
  <si>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</si>
  <si>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</si>
  <si>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</si>
  <si>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</si>
  <si>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</si>
  <si>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</si>
  <si>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</si>
  <si>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</si>
  <si>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</si>
  <si>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</si>
  <si>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</si>
  <si>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</si>
  <si>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</si>
  <si>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</si>
  <si>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</si>
  <si>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</si>
  <si>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</si>
  <si>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</si>
  <si>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</si>
  <si>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</si>
  <si>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</si>
  <si>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</si>
  <si>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</si>
  <si>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</si>
  <si>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</si>
  <si>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</si>
  <si>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</si>
  <si>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</si>
  <si>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</si>
  <si>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</si>
  <si>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</si>
  <si>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</si>
  <si>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</si>
  <si>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</si>
  <si>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</si>
  <si>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</si>
  <si>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</si>
  <si>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</si>
  <si>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</si>
  <si>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</si>
  <si>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</si>
  <si>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</si>
  <si>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</si>
  <si>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</si>
  <si>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</si>
  <si>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</si>
  <si>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</si>
  <si>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</si>
  <si>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</si>
  <si>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</si>
  <si>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</si>
  <si>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</si>
  <si>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</si>
  <si>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</si>
  <si>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</si>
  <si>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</si>
  <si>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</si>
  <si>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</si>
  <si>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</si>
  <si>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</si>
  <si>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</si>
  <si>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</si>
  <si>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</si>
  <si>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</si>
  <si>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</si>
  <si>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</si>
  <si>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</si>
  <si>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</si>
  <si>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</si>
  <si>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</si>
  <si>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</si>
  <si>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</si>
  <si>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</si>
  <si>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</si>
  <si>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</si>
  <si>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</si>
  <si>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</si>
  <si>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</si>
  <si>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</si>
  <si>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</si>
  <si>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</si>
  <si>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</si>
  <si>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</si>
  <si>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</si>
  <si>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</si>
  <si>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</si>
  <si>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</si>
  <si>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</si>
  <si>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</si>
  <si>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</si>
  <si>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</si>
  <si>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</si>
  <si>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</si>
  <si>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</si>
  <si>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</si>
  <si>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</si>
  <si>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</si>
  <si>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</si>
  <si>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</si>
  <si>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</si>
  <si>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</si>
  <si>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</si>
  <si>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</si>
  <si>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</si>
  <si>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</si>
  <si>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</si>
  <si>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</si>
  <si>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</si>
  <si>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</si>
  <si>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</si>
  <si>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</si>
  <si>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</si>
  <si>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</si>
  <si>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</si>
  <si>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</si>
  <si>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</si>
  <si>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</si>
  <si>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</si>
  <si>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</si>
  <si>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</si>
  <si>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</si>
  <si>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</si>
  <si>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</si>
  <si>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</si>
  <si>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</si>
  <si>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</si>
  <si>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</si>
  <si>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</si>
  <si>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</si>
  <si>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</si>
  <si>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</si>
  <si>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</si>
  <si>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</si>
  <si>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</si>
  <si>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</si>
  <si>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</si>
  <si>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</si>
  <si>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</si>
  <si>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</si>
  <si>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</si>
  <si>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</si>
  <si>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</si>
  <si>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</si>
  <si>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</si>
  <si>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</si>
  <si>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</si>
  <si>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</si>
  <si>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</si>
  <si>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</si>
  <si>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</si>
  <si>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</si>
  <si>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</si>
  <si>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</si>
  <si>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</si>
  <si>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</si>
  <si>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</si>
  <si>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</si>
  <si>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</si>
  <si>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</si>
  <si>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</si>
  <si>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</si>
  <si>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</si>
  <si>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</si>
  <si>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</si>
  <si>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</si>
  <si>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</si>
  <si>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</si>
  <si>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</si>
  <si>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</si>
  <si>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</si>
  <si>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</si>
  <si>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</si>
  <si>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</si>
  <si>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</si>
  <si>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</si>
  <si>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</si>
  <si>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</si>
  <si>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</si>
  <si>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</si>
  <si>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</si>
  <si>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</si>
  <si>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</si>
  <si>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</si>
  <si>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</si>
  <si>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</si>
  <si>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</si>
  <si>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</si>
  <si>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</si>
  <si>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</si>
  <si>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</si>
  <si>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</si>
  <si>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</si>
  <si>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</si>
  <si>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</si>
  <si>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</si>
  <si>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</si>
  <si>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</si>
  <si>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</si>
  <si>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</si>
  <si>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</si>
  <si>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</si>
  <si>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</si>
  <si>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</si>
  <si>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</si>
  <si>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</si>
  <si>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</si>
  <si>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</si>
  <si>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</si>
  <si>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</si>
  <si>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</si>
  <si>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</si>
  <si>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</si>
  <si>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</si>
  <si>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</si>
  <si>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</si>
  <si>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</si>
  <si>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</si>
  <si>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</si>
  <si>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</si>
  <si>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</si>
  <si>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</si>
  <si>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</si>
  <si>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</si>
  <si>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</si>
  <si>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</si>
  <si>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</si>
  <si>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</si>
  <si>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</si>
  <si>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</si>
  <si>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</si>
  <si>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</si>
  <si>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</si>
  <si>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</si>
  <si>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</si>
  <si>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</si>
  <si>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</si>
  <si>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</si>
  <si>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</si>
  <si>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</si>
  <si>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</si>
  <si>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</si>
  <si>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</si>
  <si>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</si>
  <si>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</si>
  <si>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</si>
  <si>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</si>
  <si>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</si>
  <si>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</si>
  <si>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</si>
  <si>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</si>
  <si>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</si>
  <si>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</si>
  <si>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</si>
  <si>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</si>
  <si>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</si>
  <si>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</si>
  <si>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</si>
  <si>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</si>
  <si>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</si>
  <si>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</si>
  <si>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</si>
  <si>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</si>
  <si>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</si>
  <si>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</si>
  <si>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</si>
  <si>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</si>
  <si>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</si>
  <si>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</si>
  <si>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</si>
  <si>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</si>
  <si>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</si>
  <si>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</si>
  <si>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</si>
  <si>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</si>
  <si>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</si>
  <si>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</si>
  <si>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</si>
  <si>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</si>
  <si>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</si>
  <si>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</si>
  <si>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</si>
  <si>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</si>
  <si>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</si>
  <si>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</si>
  <si>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</si>
  <si>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</si>
  <si>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</si>
  <si>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</si>
  <si>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</si>
  <si>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</si>
  <si>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</si>
  <si>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</si>
  <si>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</si>
  <si>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</si>
  <si>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</si>
  <si>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</si>
  <si>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</si>
  <si>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</si>
  <si>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</si>
  <si>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</si>
  <si>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</si>
  <si>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</si>
  <si>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</si>
  <si>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</si>
  <si>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</si>
  <si>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</si>
  <si>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</si>
  <si>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</si>
  <si>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</si>
  <si>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</si>
  <si>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</si>
  <si>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</si>
  <si>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</si>
  <si>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</si>
  <si>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</si>
  <si>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</si>
  <si>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</si>
  <si>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</si>
  <si>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</si>
  <si>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</si>
  <si>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</si>
  <si>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</si>
  <si>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</si>
  <si>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</si>
  <si>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</si>
  <si>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</si>
  <si>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</si>
  <si>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</si>
  <si>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</si>
  <si>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</si>
  <si>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</si>
  <si>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</si>
  <si>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</si>
  <si>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</si>
  <si>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</si>
  <si>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</si>
  <si>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</si>
  <si>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</si>
  <si>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</si>
  <si>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</si>
  <si>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</si>
  <si>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</si>
  <si>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</si>
  <si>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</si>
  <si>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</si>
  <si>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</si>
  <si>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</si>
  <si>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</si>
  <si>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</si>
  <si>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</si>
  <si>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</si>
  <si>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</si>
  <si>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</si>
  <si>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</si>
  <si>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</si>
  <si>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</si>
  <si>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</si>
  <si>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</si>
  <si>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</si>
  <si>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</si>
  <si>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</si>
  <si>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</si>
  <si>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</si>
  <si>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</si>
  <si>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</si>
  <si>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</si>
  <si>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</si>
  <si>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</si>
  <si>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</si>
  <si>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</si>
  <si>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</si>
  <si>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</si>
  <si>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</si>
  <si>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</si>
  <si>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</si>
  <si>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</si>
  <si>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</si>
  <si>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</si>
  <si>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</si>
  <si>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</si>
  <si>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</si>
  <si>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</si>
  <si>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</si>
  <si>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</si>
  <si>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</si>
  <si>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</si>
  <si>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</si>
  <si>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</si>
  <si>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</si>
  <si>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</si>
  <si>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</si>
  <si>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</si>
  <si>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</si>
  <si>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</si>
  <si>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</si>
  <si>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</si>
  <si>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</si>
  <si>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</si>
  <si>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</si>
  <si>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</si>
  <si>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</si>
  <si>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</si>
  <si>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</si>
  <si>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</si>
  <si>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</si>
  <si>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</si>
  <si>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</si>
  <si>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</si>
  <si>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</si>
  <si>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</si>
  <si>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</si>
  <si>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</si>
  <si>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</si>
  <si>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</si>
  <si>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</si>
  <si>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</si>
  <si>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</si>
  <si>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</si>
  <si>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</si>
  <si>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</si>
  <si>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</si>
  <si>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</si>
  <si>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</si>
  <si>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</si>
  <si>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</si>
  <si>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</si>
  <si>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</si>
  <si>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</si>
  <si>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</si>
  <si>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</si>
  <si>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</si>
  <si>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</si>
  <si>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</si>
  <si>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</si>
  <si>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</si>
  <si>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</si>
  <si>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</si>
  <si>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</si>
  <si>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</si>
  <si>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</si>
  <si>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</si>
  <si>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</si>
  <si>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</si>
  <si>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</si>
  <si>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</si>
  <si>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</si>
  <si>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</si>
  <si>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</si>
  <si>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</si>
  <si>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</si>
  <si>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</si>
  <si>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</si>
  <si>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</si>
  <si>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</si>
  <si>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</si>
  <si>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</si>
  <si>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</si>
  <si>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</si>
  <si>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</si>
  <si>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</si>
  <si>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</si>
  <si>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</si>
  <si>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</si>
  <si>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</si>
  <si>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</si>
  <si>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</si>
  <si>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</si>
  <si>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</si>
  <si>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</si>
  <si>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</si>
  <si>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</si>
  <si>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</si>
  <si>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</si>
  <si>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</si>
  <si>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</si>
  <si>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</si>
  <si>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</si>
  <si>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</si>
  <si>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</si>
  <si>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</si>
  <si>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</si>
  <si>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</si>
  <si>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</si>
  <si>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</si>
  <si>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</si>
  <si>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</si>
  <si>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</si>
  <si>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</si>
  <si>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</si>
  <si>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</si>
  <si>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</si>
  <si>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</si>
  <si>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</si>
  <si>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</si>
  <si>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</si>
  <si>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</si>
  <si>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</si>
  <si>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</si>
  <si>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</si>
  <si>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</si>
  <si>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</si>
  <si>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</si>
  <si>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</si>
  <si>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</si>
  <si>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</si>
  <si>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</si>
  <si>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</si>
  <si>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</si>
  <si>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</si>
  <si>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</si>
  <si>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</si>
  <si>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</si>
  <si>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</si>
  <si>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</si>
  <si>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</si>
  <si>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</si>
  <si>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</si>
  <si>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</si>
  <si>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</si>
  <si>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</si>
  <si>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</si>
  <si>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</si>
  <si>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</si>
  <si>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</si>
  <si>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</si>
  <si>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</si>
  <si>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</si>
  <si>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</si>
  <si>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</si>
  <si>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</si>
  <si>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</si>
  <si>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</si>
  <si>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</si>
  <si>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</si>
  <si>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</si>
  <si>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</si>
  <si>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</si>
  <si>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</si>
  <si>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</si>
  <si>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</si>
  <si>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</si>
  <si>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</si>
  <si>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</si>
  <si>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</si>
  <si>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</si>
  <si>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</si>
  <si>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</si>
  <si>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</si>
  <si>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</si>
  <si>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</si>
  <si>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</si>
  <si>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</si>
  <si>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</si>
  <si>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</si>
  <si>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</si>
  <si>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</si>
  <si>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</si>
  <si>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</si>
  <si>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</si>
  <si>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</si>
  <si>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</si>
  <si>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</si>
  <si>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</si>
  <si>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</si>
  <si>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</si>
  <si>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</si>
  <si>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</si>
  <si>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</si>
  <si>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</si>
  <si>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</si>
  <si>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</si>
  <si>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</si>
  <si>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</si>
  <si>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</si>
  <si>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</si>
  <si>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</si>
  <si>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</si>
  <si>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</si>
  <si>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</si>
  <si>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</si>
  <si>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</si>
  <si>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</si>
  <si>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</si>
  <si>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</si>
  <si>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</si>
  <si>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</si>
  <si>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</si>
  <si>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</si>
  <si>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</si>
  <si>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</si>
  <si>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</si>
  <si>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</si>
  <si>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</si>
  <si>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</si>
  <si>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</si>
  <si>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</si>
  <si>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</si>
  <si>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</si>
  <si>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</si>
  <si>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</si>
  <si>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</si>
  <si>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</si>
  <si>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</si>
  <si>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</si>
  <si>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</si>
  <si>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</si>
  <si>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</si>
  <si>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</si>
  <si>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</si>
  <si>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</si>
  <si>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</si>
  <si>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</si>
  <si>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</si>
  <si>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</si>
  <si>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</si>
  <si>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</si>
  <si>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</si>
  <si>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</si>
  <si>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</si>
  <si>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</si>
  <si>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</si>
  <si>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</si>
  <si>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</si>
  <si>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</si>
  <si>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</si>
  <si>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</si>
  <si>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</si>
  <si>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</si>
  <si>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</si>
  <si>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</si>
  <si>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</si>
  <si>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</si>
  <si>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</si>
  <si>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</si>
  <si>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</si>
  <si>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</si>
  <si>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</si>
  <si>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</si>
  <si>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</si>
  <si>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</si>
  <si>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</si>
  <si>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</si>
  <si>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</si>
  <si>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</si>
  <si>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</si>
  <si>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</si>
  <si>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</si>
  <si>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</si>
  <si>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</si>
  <si>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</si>
  <si>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</si>
  <si>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</si>
  <si>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</si>
  <si>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</si>
  <si>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</si>
  <si>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</si>
  <si>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</si>
  <si>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</si>
  <si>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</si>
  <si>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</si>
  <si>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</si>
  <si>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</si>
  <si>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</si>
  <si>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</si>
  <si>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</si>
  <si>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</si>
  <si>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</si>
  <si>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</si>
  <si>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</si>
  <si>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</si>
  <si>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</si>
  <si>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</si>
  <si>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</si>
  <si>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</si>
  <si>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</si>
  <si>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</si>
  <si>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</si>
  <si>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</si>
  <si>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</si>
  <si>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</si>
  <si>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</si>
  <si>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</si>
  <si>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</si>
  <si>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</si>
  <si>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</si>
  <si>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</si>
  <si>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</si>
  <si>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</si>
  <si>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</si>
  <si>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</si>
  <si>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</si>
  <si>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</si>
  <si>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</si>
  <si>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</si>
  <si>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</si>
  <si>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</si>
  <si>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</si>
  <si>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</si>
  <si>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</si>
  <si>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</si>
  <si>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</si>
  <si>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</si>
  <si>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</si>
  <si>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</si>
  <si>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</si>
  <si>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</si>
  <si>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</si>
  <si>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</si>
  <si>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</si>
  <si>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</si>
  <si>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</si>
  <si>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</si>
  <si>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</si>
  <si>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</si>
  <si>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</si>
  <si>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</si>
  <si>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</si>
  <si>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</si>
  <si>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</si>
  <si>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</si>
  <si>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</si>
  <si>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</si>
  <si>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</si>
  <si>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</si>
  <si>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</si>
  <si>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</si>
  <si>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</si>
  <si>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</si>
  <si>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</si>
  <si>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</si>
  <si>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</si>
  <si>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</si>
  <si>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</si>
  <si>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</si>
  <si>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</si>
  <si>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</si>
  <si>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</si>
  <si>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</si>
  <si>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</si>
  <si>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</si>
  <si>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</si>
  <si>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</si>
  <si>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</si>
  <si>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</si>
  <si>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</si>
  <si>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</si>
  <si>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</si>
  <si>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</si>
  <si>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</si>
  <si>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</si>
  <si>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</si>
  <si>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</si>
  <si>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</si>
  <si>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</si>
  <si>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</si>
  <si>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</si>
  <si>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</si>
  <si>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</si>
  <si>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</si>
  <si>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</si>
  <si>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</si>
  <si>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</si>
  <si>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</si>
  <si>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</si>
  <si>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</si>
  <si>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</si>
  <si>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</si>
  <si>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</si>
  <si>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</si>
  <si>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</si>
  <si>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</si>
  <si>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</si>
  <si>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</si>
  <si>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</si>
  <si>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</si>
  <si>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</si>
  <si>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</si>
  <si>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</si>
  <si>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</si>
  <si>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</si>
  <si>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</si>
  <si>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</si>
  <si>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</si>
  <si>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</si>
  <si>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</si>
  <si>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</si>
  <si>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</si>
  <si>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</si>
  <si>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</si>
  <si>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</si>
  <si>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</si>
  <si>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</si>
  <si>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</si>
  <si>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</si>
  <si>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</si>
  <si>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</si>
  <si>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</si>
  <si>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</si>
  <si>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</si>
  <si>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</si>
  <si>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</si>
  <si>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</si>
  <si>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</si>
  <si>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</si>
  <si>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</si>
  <si>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</si>
  <si>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</si>
  <si>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</si>
  <si>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</si>
  <si>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</si>
  <si>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</si>
  <si>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</si>
  <si>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</si>
  <si>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</si>
  <si>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</si>
  <si>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</si>
  <si>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</si>
  <si>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</si>
  <si>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</si>
  <si>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</si>
  <si>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</si>
  <si>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</si>
  <si>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</si>
  <si>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</si>
  <si>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</si>
  <si>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</si>
  <si>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</si>
  <si>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</si>
  <si>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</si>
  <si>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</si>
  <si>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</si>
  <si>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</si>
  <si>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</si>
  <si>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</si>
  <si>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</si>
  <si>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</si>
  <si>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</si>
  <si>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</si>
  <si>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</si>
  <si>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</si>
  <si>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</si>
  <si>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</si>
  <si>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</si>
  <si>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</si>
  <si>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</si>
  <si>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</si>
  <si>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</si>
  <si>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</si>
  <si>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</si>
  <si>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</si>
  <si>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</si>
  <si>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</si>
  <si>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</si>
  <si>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</si>
  <si>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</si>
  <si>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</si>
  <si>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</si>
  <si>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</si>
  <si>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</si>
  <si>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</si>
  <si>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</si>
  <si>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</si>
  <si>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</si>
  <si>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</si>
  <si>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</si>
  <si>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</si>
  <si>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</si>
  <si>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</si>
  <si>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</si>
  <si>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</si>
  <si>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</si>
  <si>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</si>
  <si>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</si>
  <si>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</si>
  <si>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</si>
  <si>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</si>
  <si>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</si>
  <si>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</si>
  <si>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</si>
  <si>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</si>
  <si>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</si>
  <si>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</si>
  <si>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</si>
  <si>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</si>
  <si>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</si>
  <si>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</si>
  <si>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</si>
  <si>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</si>
  <si>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</si>
  <si>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</si>
  <si>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</si>
  <si>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</si>
  <si>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</si>
  <si>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</si>
  <si>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</si>
  <si>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</si>
  <si>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</si>
  <si>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</si>
  <si>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</si>
  <si>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</si>
  <si>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</si>
  <si>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</si>
  <si>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</si>
  <si>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</si>
  <si>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</si>
  <si>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</si>
  <si>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</si>
  <si>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</si>
  <si>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</si>
  <si>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</si>
  <si>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</si>
  <si>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</si>
  <si>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</si>
  <si>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</si>
  <si>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</si>
  <si>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</si>
  <si>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</si>
  <si>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</si>
  <si>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</si>
  <si>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</si>
  <si>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</si>
  <si>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</si>
  <si>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</si>
  <si>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</si>
  <si>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</si>
  <si>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</si>
  <si>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</si>
  <si>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</si>
  <si>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</si>
  <si>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</si>
  <si>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</si>
  <si>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</si>
  <si>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</si>
  <si>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</si>
  <si>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</si>
  <si>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</si>
  <si>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</si>
  <si>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</si>
  <si>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</si>
  <si>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</si>
  <si>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</si>
  <si>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</si>
  <si>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</si>
  <si>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</si>
  <si>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</si>
  <si>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</si>
  <si>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</si>
  <si>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</si>
  <si>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</si>
  <si>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</si>
  <si>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</si>
  <si>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</si>
  <si>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</si>
  <si>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</si>
  <si>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</si>
  <si>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</si>
  <si>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</si>
  <si>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</si>
  <si>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</si>
  <si>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</si>
  <si>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</si>
  <si>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</si>
  <si>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</si>
  <si>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</si>
  <si>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</si>
  <si>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</si>
  <si>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</si>
  <si>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</si>
  <si>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</si>
  <si>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</si>
  <si>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</si>
  <si>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</si>
  <si>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</si>
  <si>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</si>
  <si>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</si>
  <si>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</si>
  <si>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</si>
  <si>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</si>
  <si>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</si>
  <si>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</si>
  <si>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</si>
  <si>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</si>
  <si>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</si>
  <si>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</si>
  <si>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</si>
  <si>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</si>
  <si>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</si>
  <si>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</si>
  <si>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</si>
  <si>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</si>
  <si>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</si>
  <si>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</si>
  <si>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</si>
  <si>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</si>
  <si>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</si>
  <si>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</si>
  <si>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</si>
  <si>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</si>
  <si>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</si>
  <si>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</si>
  <si>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</si>
  <si>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</si>
  <si>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</si>
  <si>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</si>
  <si>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</si>
  <si>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</si>
  <si>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</si>
  <si>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</si>
  <si>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</si>
  <si>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</si>
  <si>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</si>
  <si>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</si>
  <si>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</si>
  <si>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</si>
  <si>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</si>
  <si>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</si>
  <si>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</si>
  <si>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</si>
  <si>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</si>
  <si>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</si>
  <si>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</si>
  <si>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</si>
  <si>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</si>
  <si>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</si>
  <si>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</si>
  <si>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</si>
  <si>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</si>
  <si>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</si>
  <si>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</si>
  <si>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</si>
  <si>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</si>
  <si>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</si>
  <si>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</si>
  <si>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</si>
  <si>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</si>
  <si>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</si>
  <si>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</si>
  <si>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</si>
  <si>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</si>
  <si>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</si>
  <si>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</si>
  <si>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</si>
  <si>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</si>
  <si>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</si>
  <si>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</si>
  <si>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</si>
  <si>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</si>
  <si>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</si>
  <si>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</si>
  <si>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</si>
  <si>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</si>
  <si>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</si>
  <si>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</si>
  <si>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</si>
  <si>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</si>
  <si>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</si>
  <si>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</si>
  <si>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</si>
  <si>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</si>
  <si>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</si>
  <si>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</si>
  <si>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</si>
  <si>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</si>
  <si>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</si>
  <si>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</si>
  <si>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</si>
  <si>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</si>
  <si>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</si>
  <si>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</si>
  <si>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</si>
  <si>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</si>
  <si>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</si>
  <si>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</si>
  <si>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</si>
  <si>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</si>
  <si>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</si>
  <si>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</si>
  <si>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</si>
  <si>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</si>
  <si>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</si>
  <si>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</si>
  <si>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</si>
  <si>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</si>
  <si>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</si>
  <si>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</si>
  <si>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</si>
  <si>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</si>
  <si>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</si>
  <si>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</si>
  <si>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</si>
  <si>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</si>
  <si>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</si>
  <si>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</si>
  <si>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</si>
  <si>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</si>
  <si>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</si>
  <si>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</si>
  <si>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</si>
  <si>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</si>
  <si>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</si>
  <si>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</si>
  <si>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</si>
  <si>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</si>
  <si>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</si>
  <si>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</si>
  <si>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</si>
  <si>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</si>
  <si>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</si>
  <si>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</si>
  <si>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</si>
  <si>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</si>
  <si>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</si>
  <si>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</si>
  <si>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</si>
  <si>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</si>
  <si>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</si>
  <si>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</si>
  <si>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</si>
  <si>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</si>
  <si>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</si>
  <si>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</si>
  <si>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</si>
  <si>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</si>
  <si>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</si>
  <si>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</si>
  <si>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</si>
  <si>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</si>
  <si>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</si>
  <si>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</si>
  <si>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</si>
  <si>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</si>
  <si>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</si>
  <si>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</si>
  <si>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</si>
  <si>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</si>
  <si>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</si>
  <si>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</si>
  <si>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</si>
  <si>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</si>
  <si>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</si>
  <si>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</si>
  <si>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</si>
  <si>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</si>
  <si>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</si>
  <si>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</si>
  <si>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</si>
  <si>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</si>
  <si>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</si>
  <si>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</si>
  <si>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</si>
  <si>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</si>
  <si>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</si>
  <si>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</si>
  <si>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</si>
  <si>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</si>
  <si>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</si>
  <si>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</si>
  <si>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</si>
  <si>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</si>
  <si>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</si>
  <si>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</si>
  <si>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</si>
  <si>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</si>
  <si>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</si>
  <si>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</si>
  <si>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</si>
  <si>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</si>
  <si>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</si>
  <si>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</si>
  <si>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</si>
  <si>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</si>
  <si>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</si>
  <si>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</si>
  <si>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</si>
  <si>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</si>
  <si>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</si>
  <si>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</si>
  <si>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</si>
  <si>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</si>
  <si>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</si>
  <si>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</si>
  <si>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</si>
  <si>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</si>
  <si>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</si>
  <si>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</si>
  <si>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</si>
  <si>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</si>
  <si>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</si>
  <si>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</si>
  <si>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</si>
  <si>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</si>
  <si>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</si>
  <si>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</si>
  <si>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</si>
  <si>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</si>
  <si>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</si>
  <si>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</si>
  <si>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</si>
  <si>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</si>
  <si>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</si>
  <si>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</si>
  <si>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</si>
  <si>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</si>
  <si>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</si>
  <si>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</si>
  <si>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</si>
  <si>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</si>
  <si>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</si>
  <si>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</si>
  <si>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</si>
  <si>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</si>
  <si>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</si>
  <si>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</si>
  <si>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</si>
  <si>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</si>
  <si>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</si>
  <si>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</si>
  <si>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</si>
  <si>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</si>
  <si>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</si>
  <si>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</si>
  <si>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</si>
  <si>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</si>
  <si>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</si>
  <si>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</si>
  <si>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</si>
  <si>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</si>
  <si>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</si>
  <si>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</si>
  <si>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</si>
  <si>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</si>
  <si>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</si>
  <si>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</si>
  <si>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</si>
  <si>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</si>
  <si>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</si>
  <si>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</si>
  <si>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</si>
  <si>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</si>
  <si>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</si>
  <si>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</si>
  <si>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</si>
  <si>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</si>
  <si>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</si>
  <si>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</si>
  <si>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</si>
  <si>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</si>
  <si>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</si>
  <si>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</si>
  <si>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</si>
  <si>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</si>
  <si>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</si>
  <si>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</si>
  <si>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</si>
  <si>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</si>
  <si>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</si>
  <si>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</si>
  <si>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</si>
  <si>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</si>
  <si>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</si>
  <si>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</si>
  <si>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</si>
  <si>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</si>
  <si>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</si>
  <si>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</si>
  <si>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</si>
  <si>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</si>
  <si>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</si>
  <si>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</si>
  <si>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</si>
  <si>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</si>
  <si>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</si>
  <si>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</si>
  <si>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</si>
  <si>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</si>
  <si>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</si>
  <si>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</si>
  <si>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</si>
  <si>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</si>
  <si>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</si>
  <si>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</si>
  <si>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</si>
  <si>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</si>
  <si>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</si>
  <si>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</si>
  <si>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</si>
  <si>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</si>
  <si>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</si>
  <si>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</si>
  <si>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</si>
  <si>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</si>
  <si>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</si>
  <si>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</si>
  <si>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</si>
  <si>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</si>
  <si>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</si>
  <si>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</si>
  <si>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</si>
  <si>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</si>
  <si>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</si>
  <si>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</si>
  <si>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</si>
  <si>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</si>
  <si>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</si>
  <si>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</si>
  <si>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</si>
  <si>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</si>
  <si>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</si>
  <si>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</si>
  <si>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</si>
  <si>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</si>
  <si>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</si>
  <si>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</si>
  <si>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</si>
  <si>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</si>
  <si>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</si>
  <si>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</si>
  <si>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</si>
  <si>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</si>
  <si>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</si>
  <si>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</si>
  <si>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</si>
  <si>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</si>
  <si>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</si>
  <si>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</si>
  <si>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</si>
  <si>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</si>
  <si>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</si>
  <si>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</si>
  <si>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</si>
  <si>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</si>
  <si>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</si>
  <si>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</si>
  <si>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</si>
  <si>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</si>
  <si>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</si>
  <si>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</si>
  <si>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</si>
  <si>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</si>
  <si>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</si>
  <si>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</si>
  <si>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</si>
  <si>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</si>
  <si>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</si>
  <si>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</si>
  <si>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</si>
  <si>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</si>
  <si>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</si>
  <si>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</si>
  <si>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</si>
  <si>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</si>
  <si>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</si>
  <si>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</si>
  <si>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</si>
  <si>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</si>
  <si>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</si>
  <si>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</si>
  <si>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</si>
  <si>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</si>
  <si>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</si>
  <si>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</si>
  <si>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</si>
  <si>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</si>
  <si>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</si>
  <si>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</si>
  <si>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</si>
  <si>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</si>
  <si>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</si>
  <si>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</si>
  <si>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</si>
  <si>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</si>
  <si>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</si>
  <si>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</si>
  <si>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</si>
  <si>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</si>
  <si>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</si>
  <si>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</si>
  <si>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</si>
  <si>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</si>
  <si>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</si>
  <si>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</si>
  <si>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</si>
  <si>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</si>
  <si>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</si>
  <si>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</si>
  <si>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</si>
  <si>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</si>
  <si>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</si>
  <si>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</si>
  <si>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</si>
  <si>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</si>
  <si>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</si>
  <si>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</si>
  <si>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</si>
  <si>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</si>
  <si>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</si>
  <si>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</si>
  <si>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</si>
  <si>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</si>
  <si>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</si>
  <si>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</si>
  <si>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</si>
  <si>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</si>
  <si>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</si>
  <si>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</si>
  <si>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</si>
  <si>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</si>
  <si>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</si>
  <si>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</si>
  <si>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</si>
  <si>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</si>
  <si>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</si>
  <si>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</si>
  <si>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</si>
  <si>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</si>
  <si>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</si>
  <si>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</si>
  <si>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</si>
  <si>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</si>
  <si>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</si>
  <si>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</si>
  <si>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</si>
  <si>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</si>
  <si>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</si>
  <si>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</si>
  <si>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</si>
  <si>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</si>
  <si>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</si>
  <si>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</si>
  <si>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</si>
  <si>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</si>
  <si>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</si>
  <si>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</si>
  <si>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</si>
  <si>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</si>
  <si>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</si>
  <si>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</si>
  <si>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</si>
  <si>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</si>
  <si>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</si>
  <si>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</si>
  <si>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</si>
  <si>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</si>
  <si>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</si>
  <si>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</si>
  <si>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</si>
  <si>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</si>
  <si>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</si>
  <si>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</si>
  <si>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</si>
  <si>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</si>
  <si>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</si>
  <si>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</si>
  <si>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</si>
  <si>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</si>
  <si>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</si>
  <si>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</si>
  <si>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</si>
  <si>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</si>
  <si>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</si>
  <si>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</si>
  <si>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</si>
  <si>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</si>
  <si>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</si>
  <si>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</si>
  <si>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</si>
  <si>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</si>
  <si>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</si>
  <si>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</si>
  <si>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</si>
  <si>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</si>
  <si>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</si>
  <si>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</si>
  <si>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</si>
  <si>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</si>
  <si>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</si>
  <si>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</si>
  <si>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</si>
  <si>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</si>
  <si>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</si>
  <si>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</si>
  <si>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</si>
  <si>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</si>
  <si>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</si>
  <si>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</si>
  <si>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</si>
  <si>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</si>
  <si>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</si>
  <si>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</si>
  <si>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</si>
  <si>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</si>
  <si>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</si>
  <si>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</si>
  <si>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</si>
  <si>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</si>
  <si>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</si>
  <si>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</si>
  <si>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</si>
  <si>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</si>
  <si>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</si>
  <si>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</si>
  <si>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</si>
  <si>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</si>
  <si>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</si>
  <si>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</si>
  <si>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</si>
  <si>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</si>
  <si>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</si>
  <si>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</si>
  <si>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</si>
  <si>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</si>
  <si>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</si>
  <si>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</si>
  <si>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</si>
  <si>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</si>
  <si>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</si>
  <si>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</si>
  <si>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</si>
  <si>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</si>
  <si>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</si>
  <si>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</si>
  <si>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</si>
  <si>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</si>
  <si>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</si>
  <si>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</si>
  <si>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</si>
  <si>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</si>
  <si>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</si>
  <si>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</si>
  <si>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</si>
  <si>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</si>
  <si>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</si>
  <si>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</si>
  <si>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</si>
  <si>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</si>
  <si>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</si>
  <si>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</si>
  <si>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</si>
  <si>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</si>
  <si>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</si>
  <si>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</si>
  <si>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</si>
  <si>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</si>
  <si>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</si>
  <si>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</si>
  <si>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</si>
  <si>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</si>
  <si>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</si>
  <si>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</si>
  <si>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</si>
  <si>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</si>
  <si>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</si>
  <si>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</si>
  <si>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</si>
  <si>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</si>
  <si>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</si>
  <si>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</si>
  <si>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</si>
  <si>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</si>
  <si>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</si>
  <si>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</si>
  <si>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</si>
  <si>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</si>
  <si>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</si>
  <si>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</si>
  <si>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</si>
  <si>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</si>
  <si>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</si>
  <si>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</si>
  <si>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</si>
  <si>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</si>
  <si>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</si>
  <si>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</si>
  <si>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</si>
  <si>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</si>
  <si>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</si>
  <si>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</si>
  <si>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</si>
  <si>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</si>
  <si>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</si>
  <si>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</si>
  <si>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</si>
  <si>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</si>
  <si>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</si>
  <si>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</si>
  <si>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</si>
  <si>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</si>
  <si>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</si>
  <si>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</si>
  <si>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</si>
  <si>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</si>
  <si>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</si>
  <si>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</si>
  <si>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</si>
  <si>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</si>
  <si>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</si>
  <si>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</si>
  <si>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</si>
  <si>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</si>
  <si>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</si>
  <si>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</si>
  <si>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</si>
  <si>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</si>
  <si>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</si>
  <si>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</si>
  <si>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</si>
  <si>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</si>
  <si>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</si>
  <si>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</si>
  <si>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</si>
  <si>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</si>
  <si>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</si>
  <si>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</si>
  <si>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</si>
  <si>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</si>
  <si>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</si>
  <si>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</si>
  <si>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</si>
  <si>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</si>
  <si>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</si>
  <si>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</si>
  <si>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</si>
  <si>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</si>
  <si>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</si>
  <si>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</si>
  <si>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</si>
  <si>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</si>
  <si>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</si>
  <si>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</si>
  <si>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</si>
  <si>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</si>
  <si>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</si>
  <si>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</si>
  <si>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</si>
  <si>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</si>
  <si>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</si>
  <si>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</si>
  <si>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</si>
  <si>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</si>
  <si>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</si>
  <si>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</si>
  <si>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</si>
  <si>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</si>
  <si>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</si>
  <si>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</si>
  <si>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</si>
  <si>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</si>
  <si>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</si>
  <si>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</si>
  <si>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</si>
  <si>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</si>
  <si>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</si>
  <si>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</si>
  <si>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</si>
  <si>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</si>
  <si>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</si>
  <si>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</si>
  <si>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</si>
  <si>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</si>
  <si>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</si>
  <si>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</si>
  <si>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</si>
  <si>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</si>
  <si>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</si>
  <si>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</si>
  <si>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</si>
  <si>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</si>
  <si>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</si>
  <si>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</si>
  <si>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</si>
  <si>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</si>
  <si>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</si>
  <si>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</si>
  <si>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</si>
  <si>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</si>
  <si>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</si>
  <si>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</si>
  <si>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</si>
  <si>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</si>
  <si>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</si>
  <si>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</si>
  <si>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</si>
  <si>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</si>
  <si>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</si>
  <si>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</si>
  <si>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</si>
  <si>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</si>
  <si>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</si>
  <si>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</si>
  <si>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</si>
  <si>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</si>
  <si>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</si>
  <si>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</si>
  <si>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</si>
  <si>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</si>
  <si>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</si>
  <si>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</si>
  <si>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</si>
  <si>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</si>
  <si>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</si>
  <si>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</si>
  <si>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</si>
  <si>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</si>
  <si>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</si>
  <si>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</si>
  <si>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</si>
  <si>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</si>
  <si>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</si>
  <si>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</si>
  <si>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</si>
  <si>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</si>
  <si>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</si>
  <si>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</si>
  <si>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</si>
  <si>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</si>
  <si>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</si>
  <si>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</si>
  <si>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</si>
  <si>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</si>
  <si>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</si>
  <si>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</si>
  <si>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</si>
  <si>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</si>
  <si>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</si>
  <si>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</si>
  <si>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</si>
  <si>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</si>
  <si>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</si>
  <si>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</si>
  <si>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</si>
  <si>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</si>
  <si>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</si>
  <si>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</si>
  <si>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</si>
  <si>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</si>
  <si>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</si>
  <si>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</si>
  <si>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</si>
  <si>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</si>
  <si>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</si>
  <si>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</si>
  <si>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</si>
  <si>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</si>
  <si>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</si>
  <si>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</si>
  <si>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</si>
  <si>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</si>
  <si>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</si>
  <si>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</si>
  <si>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</si>
  <si>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</si>
  <si>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</si>
  <si>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</si>
  <si>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</si>
  <si>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</si>
  <si>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</si>
  <si>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</si>
  <si>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</si>
  <si>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</si>
  <si>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</si>
  <si>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</si>
  <si>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</si>
  <si>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</si>
  <si>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</si>
  <si>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</si>
  <si>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</si>
  <si>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</si>
  <si>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</si>
  <si>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</si>
  <si>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</si>
  <si>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</si>
  <si>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</si>
  <si>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</si>
  <si>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</si>
  <si>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</si>
  <si>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</si>
  <si>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</si>
  <si>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</si>
  <si>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</si>
  <si>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</si>
  <si>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</si>
  <si>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</si>
  <si>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</si>
  <si>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</si>
  <si>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</si>
  <si>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</si>
  <si>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</si>
  <si>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</si>
  <si>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</si>
  <si>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</si>
  <si>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</si>
  <si>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</si>
  <si>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</si>
  <si>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</si>
  <si>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</si>
  <si>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</si>
  <si>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</si>
  <si>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</si>
  <si>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</si>
  <si>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</si>
  <si>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</si>
  <si>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</si>
  <si>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</si>
  <si>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</si>
  <si>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</si>
  <si>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</si>
  <si>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</si>
  <si>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</si>
  <si>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</si>
  <si>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</si>
  <si>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</si>
  <si>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</si>
  <si>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</si>
  <si>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</si>
  <si>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</si>
  <si>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</si>
  <si>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</si>
  <si>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</si>
  <si>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</si>
  <si>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</si>
  <si>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</si>
  <si>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</si>
  <si>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</si>
  <si>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</si>
  <si>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</si>
  <si>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</si>
  <si>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</si>
  <si>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</si>
  <si>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</si>
  <si>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</si>
  <si>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</si>
  <si>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</si>
  <si>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</si>
  <si>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</si>
  <si>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</si>
  <si>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</si>
  <si>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</si>
  <si>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</si>
  <si>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</si>
  <si>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</si>
  <si>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</si>
  <si>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</si>
  <si>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</si>
  <si>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</si>
  <si>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</si>
  <si>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</si>
  <si>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</si>
  <si>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</si>
  <si>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</si>
  <si>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</si>
  <si>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</si>
  <si>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</si>
  <si>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</si>
  <si>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</si>
  <si>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</si>
  <si>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</si>
  <si>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</si>
  <si>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</si>
  <si>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</si>
  <si>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</si>
  <si>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</si>
  <si>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</si>
  <si>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</si>
  <si>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</si>
  <si>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</si>
  <si>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</si>
  <si>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</si>
  <si>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</si>
  <si>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</si>
  <si>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</si>
  <si>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</si>
  <si>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</si>
  <si>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</si>
  <si>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</si>
  <si>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</si>
  <si>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</si>
  <si>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</si>
  <si>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</si>
  <si>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</si>
  <si>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</si>
  <si>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</si>
  <si>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</si>
  <si>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</si>
  <si>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</si>
  <si>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</si>
  <si>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</si>
  <si>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</si>
  <si>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</si>
  <si>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</si>
  <si>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</si>
  <si>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</si>
  <si>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</si>
  <si>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</si>
  <si>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</si>
  <si>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</si>
  <si>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</si>
  <si>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</si>
  <si>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</si>
  <si>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</si>
  <si>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</si>
  <si>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</si>
  <si>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</si>
  <si>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</si>
  <si>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</si>
  <si>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</si>
  <si>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</si>
  <si>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</si>
  <si>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</si>
  <si>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</si>
  <si>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</si>
  <si>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</si>
  <si>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</si>
  <si>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</si>
  <si>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</si>
  <si>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</si>
  <si>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</si>
  <si>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</si>
  <si>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</si>
  <si>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</si>
  <si>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</si>
  <si>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</si>
  <si>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</si>
  <si>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</si>
  <si>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</si>
  <si>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</si>
  <si>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</si>
  <si>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</si>
  <si>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</si>
  <si>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</si>
  <si>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</si>
  <si>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</si>
  <si>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</si>
  <si>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</si>
  <si>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</si>
  <si>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</si>
  <si>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</si>
  <si>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</si>
  <si>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</si>
  <si>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</si>
  <si>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</si>
  <si>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</si>
  <si>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</si>
  <si>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</si>
  <si>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</si>
  <si>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</si>
  <si>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</si>
  <si>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</si>
  <si>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</si>
  <si>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</si>
  <si>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</si>
  <si>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</si>
  <si>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</si>
  <si>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</si>
  <si>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</si>
  <si>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</si>
  <si>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</si>
  <si>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</si>
  <si>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</si>
  <si>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</si>
  <si>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</si>
  <si>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</si>
  <si>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</si>
  <si>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</si>
  <si>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</si>
  <si>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</si>
  <si>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</si>
  <si>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</si>
  <si>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</si>
  <si>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</si>
  <si>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</si>
  <si>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</si>
  <si>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</si>
  <si>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</si>
  <si>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</si>
  <si>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</si>
  <si>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</si>
  <si>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</si>
  <si>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</si>
  <si>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</si>
  <si>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</si>
  <si>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</si>
  <si>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</si>
  <si>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</si>
  <si>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</si>
  <si>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</si>
  <si>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</si>
  <si>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</si>
  <si>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</si>
  <si>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</si>
  <si>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</si>
  <si>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</si>
  <si>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</si>
  <si>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</si>
  <si>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</si>
  <si>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</si>
  <si>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</si>
  <si>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</si>
  <si>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</si>
  <si>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</si>
  <si>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</si>
  <si>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</si>
  <si>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</si>
  <si>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</si>
  <si>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</si>
  <si>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</si>
  <si>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</si>
  <si>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</si>
  <si>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</si>
  <si>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</si>
  <si>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</si>
  <si>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</si>
  <si>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</si>
  <si>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</si>
  <si>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</si>
  <si>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</si>
  <si>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</si>
  <si>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</si>
  <si>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</si>
  <si>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</si>
  <si>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</si>
  <si>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</si>
  <si>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</si>
  <si>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</si>
  <si>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</si>
  <si>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</si>
  <si>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</si>
  <si>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</si>
  <si>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</si>
  <si>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</si>
  <si>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</si>
  <si>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</si>
  <si>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</si>
  <si>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</si>
  <si>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</si>
  <si>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</si>
  <si>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</si>
  <si>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</si>
  <si>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</si>
  <si>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</si>
  <si>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</si>
  <si>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</si>
  <si>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</si>
  <si>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</si>
  <si>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</si>
  <si>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</si>
  <si>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</si>
  <si>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</si>
  <si>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</si>
  <si>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</si>
  <si>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</si>
  <si>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</si>
  <si>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</si>
  <si>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</si>
  <si>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</si>
  <si>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</si>
  <si>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</si>
  <si>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</si>
  <si>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</si>
  <si>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</si>
  <si>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</si>
  <si>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</si>
  <si>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</si>
  <si>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</si>
  <si>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</si>
  <si>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</si>
  <si>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</si>
  <si>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</si>
  <si>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</si>
  <si>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</si>
  <si>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</si>
  <si>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</si>
  <si>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</si>
  <si>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</si>
  <si>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</si>
  <si>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</si>
  <si>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</si>
  <si>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</si>
  <si>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</si>
  <si>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</si>
  <si>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</si>
  <si>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</si>
  <si>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</si>
  <si>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</si>
  <si>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</si>
  <si>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</si>
  <si>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</si>
  <si>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</si>
  <si>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</si>
  <si>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</si>
  <si>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</si>
  <si>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</si>
  <si>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</si>
  <si>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</si>
  <si>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</si>
  <si>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</si>
  <si>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</si>
  <si>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</si>
  <si>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</si>
  <si>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</si>
  <si>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</si>
  <si>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</si>
  <si>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</si>
  <si>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</si>
  <si>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</si>
  <si>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</si>
  <si>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</si>
  <si>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</si>
  <si>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</si>
  <si>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</si>
  <si>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</si>
  <si>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</si>
  <si>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</si>
  <si>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</si>
  <si>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</si>
  <si>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</si>
  <si>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</si>
  <si>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</si>
  <si>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</si>
  <si>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</si>
  <si>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</si>
  <si>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</si>
  <si>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</si>
  <si>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</si>
  <si>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</si>
  <si>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</si>
  <si>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</si>
  <si>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</si>
  <si>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</si>
  <si>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</si>
  <si>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</si>
  <si>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</si>
  <si>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</si>
  <si>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</si>
  <si>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</si>
  <si>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</si>
  <si>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</si>
  <si>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</si>
  <si>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</si>
  <si>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</si>
  <si>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</si>
  <si>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</si>
  <si>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</si>
  <si>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</si>
  <si>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</si>
  <si>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</si>
  <si>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</si>
  <si>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</si>
  <si>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</si>
  <si>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</si>
  <si>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</si>
  <si>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</si>
  <si>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</si>
  <si>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</si>
  <si>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</si>
  <si>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</si>
  <si>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</si>
  <si>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</si>
  <si>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</si>
  <si>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</si>
  <si>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</si>
  <si>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</si>
  <si>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</si>
  <si>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</si>
  <si>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</si>
  <si>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</si>
  <si>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</si>
  <si>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</si>
  <si>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</si>
  <si>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</si>
  <si>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</si>
  <si>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</si>
  <si>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</si>
  <si>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</si>
  <si>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</si>
  <si>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</si>
  <si>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</si>
  <si>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</si>
  <si>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</si>
  <si>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</si>
  <si>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</si>
  <si>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</si>
  <si>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</si>
  <si>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</si>
  <si>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</si>
  <si>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</si>
  <si>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</si>
  <si>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</si>
  <si>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</si>
  <si>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</si>
  <si>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</si>
  <si>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</si>
  <si>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</si>
  <si>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</si>
  <si>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</si>
  <si>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</si>
  <si>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</si>
  <si>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</si>
  <si>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</si>
  <si>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</si>
  <si>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</si>
  <si>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</si>
  <si>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</si>
  <si>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</si>
  <si>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</si>
  <si>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</si>
  <si>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</si>
  <si>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</si>
  <si>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</si>
  <si>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</si>
  <si>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</si>
  <si>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</si>
  <si>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</si>
  <si>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</si>
  <si>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</si>
  <si>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</si>
  <si>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</si>
  <si>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</si>
  <si>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</si>
  <si>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</si>
  <si>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</si>
  <si>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</si>
  <si>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</si>
  <si>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</si>
  <si>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</si>
  <si>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</si>
  <si>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</si>
  <si>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</si>
  <si>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</si>
  <si>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</si>
  <si>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</si>
  <si>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</si>
  <si>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</si>
  <si>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</si>
  <si>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</si>
  <si>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</si>
  <si>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</si>
  <si>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</si>
  <si>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</si>
  <si>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</si>
  <si>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</si>
  <si>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</si>
  <si>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</si>
  <si>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</si>
  <si>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</si>
  <si>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</si>
  <si>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</si>
  <si>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</si>
  <si>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</si>
  <si>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</si>
  <si>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</si>
  <si>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</si>
  <si>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</si>
  <si>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</si>
  <si>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</si>
  <si>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</si>
  <si>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</si>
  <si>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</si>
  <si>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</si>
  <si>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</si>
  <si>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</si>
  <si>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</si>
  <si>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</si>
  <si>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</si>
  <si>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</si>
  <si>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</si>
  <si>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</si>
  <si>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</si>
  <si>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</si>
  <si>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</si>
  <si>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</si>
  <si>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</si>
  <si>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</si>
  <si>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</si>
  <si>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</si>
  <si>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</si>
  <si>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</si>
  <si>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</si>
  <si>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</si>
  <si>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</si>
  <si>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</si>
  <si>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</si>
  <si>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</si>
  <si>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</si>
  <si>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</si>
  <si>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</si>
  <si>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</si>
  <si>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</si>
  <si>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</si>
  <si>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</si>
  <si>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</si>
  <si>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</si>
  <si>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</si>
  <si>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</si>
  <si>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</si>
  <si>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</si>
  <si>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</si>
  <si>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</si>
  <si>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</si>
  <si>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</si>
  <si>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</si>
  <si>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</si>
  <si>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</si>
  <si>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</si>
  <si>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</si>
  <si>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</si>
  <si>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</si>
  <si>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</si>
  <si>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</si>
  <si>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</si>
  <si>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</si>
  <si>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</si>
  <si>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</si>
  <si>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</si>
  <si>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</si>
  <si>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</si>
  <si>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</si>
  <si>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</si>
  <si>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</si>
  <si>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</si>
  <si>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</si>
  <si>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</si>
  <si>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</si>
  <si>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</si>
  <si>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</si>
  <si>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</si>
  <si>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</si>
  <si>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</si>
  <si>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</si>
  <si>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</si>
  <si>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</si>
  <si>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</si>
  <si>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</si>
  <si>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</si>
  <si>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</si>
  <si>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</si>
  <si>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</si>
  <si>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</si>
  <si>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</si>
  <si>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</si>
  <si>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</si>
  <si>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</si>
  <si>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</si>
  <si>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</si>
  <si>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</si>
  <si>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</si>
  <si>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</si>
  <si>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</si>
  <si>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</si>
  <si>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</si>
  <si>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</si>
  <si>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</si>
  <si>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</si>
  <si>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</si>
  <si>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</si>
  <si>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</si>
  <si>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</si>
  <si>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</si>
  <si>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</si>
  <si>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</si>
  <si>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</si>
  <si>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</si>
  <si>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</si>
  <si>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</si>
  <si>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</si>
  <si>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</si>
  <si>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</si>
  <si>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</si>
  <si>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</si>
  <si>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</si>
  <si>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</si>
  <si>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</si>
  <si>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</si>
  <si>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</si>
  <si>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</si>
  <si>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</si>
  <si>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</si>
  <si>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</si>
  <si>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</si>
  <si>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</si>
  <si>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</si>
  <si>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</si>
  <si>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</si>
  <si>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</si>
  <si>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</si>
  <si>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</si>
  <si>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</si>
  <si>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</si>
  <si>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</si>
  <si>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</si>
  <si>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</si>
  <si>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</si>
  <si>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</si>
  <si>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</si>
  <si>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</si>
  <si>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</si>
  <si>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</si>
  <si>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</si>
  <si>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</si>
  <si>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</si>
  <si>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</si>
  <si>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</si>
  <si>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</si>
  <si>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</si>
  <si>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</si>
  <si>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</si>
  <si>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</si>
  <si>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</si>
  <si>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</si>
  <si>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</si>
  <si>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</si>
  <si>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</si>
  <si>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</si>
  <si>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</si>
  <si>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</si>
  <si>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</si>
  <si>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</si>
  <si>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</si>
  <si>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</si>
  <si>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</si>
  <si>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</si>
  <si>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</si>
  <si>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</si>
  <si>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</si>
  <si>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</si>
  <si>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</si>
  <si>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</si>
  <si>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</si>
  <si>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</si>
  <si>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</si>
  <si>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</si>
  <si>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</si>
  <si>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</si>
  <si>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</si>
  <si>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</si>
  <si>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</si>
  <si>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</si>
  <si>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</si>
  <si>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</si>
  <si>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</si>
  <si>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</si>
  <si>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</si>
  <si>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</si>
  <si>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</si>
  <si>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</si>
  <si>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</si>
  <si>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</si>
  <si>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</si>
  <si>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</si>
  <si>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</si>
  <si>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</si>
  <si>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</si>
  <si>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</si>
  <si>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</si>
  <si>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</si>
  <si>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</si>
  <si>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</si>
  <si>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</si>
  <si>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</si>
  <si>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</si>
  <si>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</si>
  <si>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</si>
  <si>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</si>
  <si>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</si>
  <si>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</si>
  <si>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</si>
  <si>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</si>
  <si>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</si>
  <si>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</si>
  <si>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</si>
  <si>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</si>
  <si>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</si>
  <si>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</si>
  <si>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</si>
  <si>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</si>
  <si>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</si>
  <si>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</si>
  <si>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</si>
  <si>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</si>
  <si>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</si>
  <si>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</si>
  <si>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</si>
  <si>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</si>
  <si>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</si>
  <si>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</si>
  <si>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</si>
  <si>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</si>
  <si>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</si>
  <si>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</si>
  <si>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</si>
  <si>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</si>
  <si>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</si>
  <si>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</si>
  <si>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</si>
  <si>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</si>
  <si>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</si>
  <si>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</si>
  <si>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</si>
  <si>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</si>
  <si>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</si>
  <si>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</si>
  <si>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</si>
  <si>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</si>
  <si>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</si>
  <si>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</si>
  <si>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</si>
  <si>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</si>
  <si>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</si>
  <si>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</si>
  <si>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</si>
  <si>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</si>
  <si>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</si>
  <si>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</si>
  <si>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</si>
  <si>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</si>
  <si>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</si>
  <si>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</si>
  <si>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</si>
  <si>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</si>
  <si>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</si>
  <si>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</si>
  <si>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</si>
  <si>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</si>
  <si>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</si>
  <si>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</si>
  <si>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</si>
  <si>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</si>
  <si>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</si>
  <si>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</si>
  <si>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</si>
  <si>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</si>
  <si>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</si>
  <si>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</si>
  <si>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</si>
  <si>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</si>
  <si>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</si>
  <si>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</si>
  <si>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</si>
  <si>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</si>
  <si>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</si>
  <si>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</si>
  <si>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</si>
  <si>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</si>
  <si>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</si>
  <si>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</si>
  <si>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</si>
  <si>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</si>
  <si>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</si>
  <si>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</si>
  <si>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</si>
  <si>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</si>
  <si>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</si>
  <si>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</si>
  <si>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</si>
  <si>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</si>
  <si>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</si>
  <si>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</si>
  <si>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</si>
  <si>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</si>
  <si>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</si>
  <si>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</si>
  <si>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</si>
  <si>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</si>
  <si>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</si>
  <si>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</si>
  <si>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</si>
  <si>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</si>
  <si>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</si>
  <si>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</si>
  <si>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</si>
  <si>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</si>
  <si>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</si>
  <si>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</si>
  <si>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</si>
  <si>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</si>
  <si>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</si>
  <si>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</si>
  <si>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</si>
  <si>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</si>
  <si>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</si>
  <si>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</si>
  <si>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</si>
  <si>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</si>
  <si>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</si>
  <si>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</si>
  <si>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</si>
  <si>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</si>
  <si>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</si>
  <si>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</si>
  <si>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</si>
  <si>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</si>
  <si>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</si>
  <si>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</si>
  <si>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</si>
  <si>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</si>
  <si>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</si>
  <si>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</si>
  <si>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</si>
  <si>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</si>
  <si>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</si>
  <si>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</si>
  <si>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</si>
  <si>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</si>
  <si>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</si>
  <si>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</si>
  <si>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</si>
  <si>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</si>
  <si>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</si>
  <si>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</si>
  <si>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</si>
  <si>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</si>
  <si>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</si>
  <si>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</si>
  <si>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</si>
  <si>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</si>
  <si>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</si>
  <si>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</si>
  <si>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</si>
  <si>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</si>
  <si>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</si>
  <si>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</si>
  <si>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</si>
  <si>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</si>
  <si>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</si>
  <si>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</si>
  <si>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</si>
  <si>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</si>
  <si>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</si>
  <si>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</si>
  <si>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</si>
  <si>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</si>
  <si>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</si>
  <si>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</si>
  <si>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</si>
  <si>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</si>
  <si>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</si>
  <si>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</si>
  <si>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</si>
  <si>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</si>
  <si>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</si>
  <si>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</si>
  <si>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</si>
  <si>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</si>
  <si>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</si>
  <si>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</si>
  <si>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</si>
  <si>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</si>
  <si>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</si>
  <si>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</si>
  <si>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</si>
  <si>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</si>
  <si>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</si>
  <si>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</si>
  <si>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</si>
  <si>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</si>
  <si>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</si>
  <si>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</si>
  <si>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</si>
  <si>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</si>
  <si>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</si>
  <si>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</si>
  <si>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</si>
  <si>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</si>
  <si>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</si>
  <si>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</si>
  <si>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</si>
  <si>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</si>
  <si>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</si>
  <si>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</si>
  <si>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</si>
  <si>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</si>
  <si>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</si>
  <si>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</si>
  <si>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</si>
  <si>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</si>
  <si>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</si>
  <si>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</si>
  <si>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</si>
  <si>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</si>
  <si>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</si>
  <si>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</si>
  <si>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</si>
  <si>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</si>
  <si>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</si>
  <si>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</si>
  <si>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</si>
  <si>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</si>
  <si>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</si>
  <si>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</si>
  <si>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</si>
  <si>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</si>
  <si>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</si>
  <si>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</si>
  <si>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</si>
  <si>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</si>
  <si>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</si>
  <si>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</si>
  <si>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</si>
  <si>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</si>
  <si>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</si>
  <si>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</si>
  <si>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</si>
  <si>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</si>
  <si>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</si>
  <si>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</si>
  <si>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</si>
  <si>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</si>
  <si>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</si>
  <si>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</si>
  <si>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</si>
  <si>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</si>
  <si>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</si>
  <si>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</si>
  <si>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</si>
  <si>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</si>
  <si>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</si>
  <si>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</si>
  <si>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</si>
  <si>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</si>
  <si>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</si>
  <si>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</si>
  <si>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</si>
  <si>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</si>
  <si>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</si>
  <si>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</si>
  <si>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</si>
  <si>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</si>
  <si>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</si>
  <si>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</si>
  <si>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</si>
  <si>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</si>
  <si>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</si>
  <si>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</si>
  <si>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</si>
  <si>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</si>
  <si>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</si>
  <si>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</si>
  <si>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</si>
  <si>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</si>
  <si>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</si>
  <si>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</si>
  <si>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</si>
  <si>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</si>
  <si>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</si>
  <si>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</si>
  <si>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</si>
  <si>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</si>
  <si>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</si>
  <si>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</si>
  <si>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</si>
  <si>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</si>
  <si>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</si>
  <si>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</si>
  <si>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</si>
  <si>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</si>
  <si>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</si>
  <si>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</si>
  <si>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</si>
  <si>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</si>
  <si>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</si>
  <si>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</si>
  <si>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</si>
  <si>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</si>
  <si>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</si>
  <si>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</si>
  <si>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</si>
  <si>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</si>
  <si>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</si>
  <si>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</si>
  <si>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</si>
  <si>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</si>
  <si>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</si>
  <si>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</si>
  <si>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</si>
  <si>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</si>
  <si>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</si>
  <si>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</si>
  <si>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</si>
  <si>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</si>
  <si>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</si>
  <si>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</si>
  <si>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</si>
  <si>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</si>
  <si>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</si>
  <si>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</si>
  <si>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</si>
  <si>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</si>
  <si>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</si>
  <si>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</si>
  <si>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</si>
  <si>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</si>
  <si>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</si>
  <si>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</si>
  <si>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</si>
  <si>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</si>
  <si>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</si>
  <si>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</si>
  <si>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</si>
  <si>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</si>
  <si>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</si>
  <si>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</si>
  <si>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</si>
  <si>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</si>
  <si>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</si>
  <si>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</si>
  <si>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</si>
  <si>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</si>
  <si>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</si>
  <si>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</si>
  <si>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</si>
  <si>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</si>
  <si>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</si>
  <si>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</si>
  <si>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</si>
  <si>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</si>
  <si>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</si>
  <si>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</si>
  <si>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</si>
  <si>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</si>
  <si>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</si>
  <si>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</si>
  <si>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</si>
  <si>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</si>
  <si>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</si>
  <si>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</si>
  <si>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</si>
  <si>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</si>
  <si>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</si>
  <si>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</si>
  <si>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</si>
  <si>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</si>
  <si>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</si>
  <si>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</si>
  <si>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</si>
  <si>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</si>
  <si>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</si>
  <si>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</si>
  <si>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</si>
  <si>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</si>
  <si>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</si>
  <si>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</si>
  <si>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</si>
  <si>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</si>
  <si>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</si>
  <si>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</si>
  <si>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</si>
  <si>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</si>
  <si>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</si>
  <si>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</si>
  <si>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</si>
  <si>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</si>
  <si>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</si>
  <si>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</si>
  <si>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</si>
  <si>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</si>
  <si>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</si>
  <si>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</si>
  <si>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</si>
  <si>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</si>
  <si>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</si>
  <si>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</si>
  <si>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</si>
  <si>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</si>
  <si>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</si>
  <si>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</si>
  <si>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</si>
  <si>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</si>
  <si>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</si>
  <si>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</si>
  <si>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</si>
  <si>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</si>
  <si>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</si>
  <si>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</si>
  <si>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</si>
  <si>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</si>
  <si>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</si>
  <si>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</si>
  <si>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</si>
  <si>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</si>
  <si>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</si>
  <si>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</si>
  <si>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</si>
  <si>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</si>
  <si>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</si>
  <si>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</si>
  <si>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</si>
  <si>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</si>
  <si>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</si>
  <si>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</si>
  <si>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</si>
  <si>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</si>
  <si>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</si>
  <si>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</si>
  <si>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</si>
  <si>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</si>
  <si>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</si>
  <si>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</si>
  <si>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</si>
  <si>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</si>
  <si>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</si>
  <si>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</si>
  <si>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</si>
  <si>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</si>
  <si>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</si>
  <si>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</si>
  <si>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</si>
  <si>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</si>
  <si>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</si>
  <si>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</si>
  <si>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</si>
  <si>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</si>
  <si>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</si>
  <si>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</si>
  <si>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</si>
  <si>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</si>
  <si>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</si>
  <si>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</si>
  <si>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</si>
  <si>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</si>
  <si>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</si>
  <si>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</si>
  <si>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</si>
  <si>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</si>
  <si>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</si>
  <si>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</si>
  <si>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</si>
  <si>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</si>
  <si>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</si>
  <si>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</si>
  <si>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</si>
  <si>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</si>
  <si>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</si>
  <si>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</si>
  <si>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</si>
  <si>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</si>
  <si>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</si>
  <si>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</si>
  <si>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</si>
  <si>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</si>
  <si>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</si>
  <si>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</si>
  <si>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</si>
  <si>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</si>
  <si>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</si>
  <si>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</si>
  <si>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</si>
  <si>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</si>
  <si>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</si>
  <si>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</si>
  <si>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</si>
  <si>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</si>
  <si>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</si>
  <si>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</si>
  <si>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</si>
  <si>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</si>
  <si>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</si>
  <si>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</si>
  <si>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</si>
  <si>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</si>
  <si>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</si>
  <si>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</si>
  <si>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</si>
  <si>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</si>
  <si>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</si>
  <si>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</si>
  <si>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</si>
  <si>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</si>
  <si>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</si>
  <si>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</si>
  <si>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</si>
  <si>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</si>
  <si>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</si>
  <si>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</si>
  <si>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</si>
  <si>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</si>
  <si>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</si>
  <si>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</si>
  <si>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</si>
  <si>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</si>
  <si>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</si>
  <si>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</si>
  <si>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</si>
  <si>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</si>
  <si>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</si>
  <si>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</si>
  <si>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</si>
  <si>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</si>
  <si>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</si>
  <si>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</si>
  <si>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</si>
  <si>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</si>
  <si>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</si>
  <si>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</si>
  <si>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</si>
  <si>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</si>
  <si>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</si>
  <si>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</si>
  <si>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</si>
  <si>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</si>
  <si>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</si>
  <si>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</si>
  <si>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</si>
  <si>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</si>
  <si>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</si>
  <si>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</si>
  <si>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</si>
  <si>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</si>
  <si>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</si>
  <si>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</si>
  <si>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</si>
  <si>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</si>
  <si>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</si>
  <si>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</si>
  <si>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</si>
  <si>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</si>
  <si>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</si>
  <si>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</si>
  <si>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</si>
  <si>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</si>
  <si>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</si>
  <si>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</si>
  <si>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</si>
  <si>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</si>
  <si>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</si>
  <si>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</si>
  <si>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</si>
  <si>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</si>
  <si>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</si>
  <si>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</si>
  <si>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</si>
  <si>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</si>
  <si>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</si>
  <si>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</si>
  <si>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</si>
  <si>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</si>
  <si>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</si>
  <si>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</si>
  <si>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</si>
  <si>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</si>
  <si>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</si>
  <si>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</si>
  <si>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</si>
  <si>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</si>
  <si>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</si>
  <si>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</si>
  <si>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</si>
  <si>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</si>
  <si>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</si>
  <si>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</si>
  <si>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</si>
  <si>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</si>
  <si>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</si>
  <si>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</si>
  <si>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</si>
  <si>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</si>
  <si>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</si>
  <si>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</si>
  <si>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</si>
  <si>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</si>
  <si>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</si>
  <si>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</si>
  <si>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</si>
  <si>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</si>
  <si>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</si>
  <si>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</si>
  <si>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</si>
  <si>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</si>
  <si>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</si>
  <si>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</si>
  <si>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</si>
  <si>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</si>
  <si>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</si>
  <si>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</si>
  <si>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</si>
  <si>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</si>
  <si>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</si>
  <si>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</si>
  <si>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</si>
  <si>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</si>
  <si>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</si>
  <si>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</si>
  <si>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</si>
  <si>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</si>
  <si>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</si>
  <si>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</si>
  <si>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</si>
  <si>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</si>
  <si>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</si>
  <si>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</si>
  <si>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</si>
  <si>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</si>
  <si>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</si>
  <si>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</si>
  <si>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</si>
  <si>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</si>
  <si>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</si>
  <si>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</si>
  <si>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</si>
  <si>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</si>
  <si>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</si>
  <si>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</si>
  <si>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</si>
  <si>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</si>
  <si>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</si>
  <si>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</si>
  <si>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</si>
  <si>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</si>
  <si>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</si>
  <si>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</si>
  <si>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</si>
  <si>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</si>
  <si>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</si>
  <si>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</si>
  <si>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</si>
  <si>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</si>
  <si>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</si>
  <si>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</si>
  <si>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</si>
  <si>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</si>
  <si>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</si>
  <si>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</si>
  <si>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</si>
  <si>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</si>
  <si>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</si>
  <si>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</si>
  <si>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</si>
  <si>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</si>
  <si>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</si>
  <si>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</si>
  <si>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</si>
  <si>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</si>
  <si>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</si>
  <si>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</si>
  <si>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</si>
  <si>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</si>
  <si>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</si>
  <si>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</si>
  <si>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</si>
  <si>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</si>
  <si>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</si>
  <si>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</si>
  <si>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</si>
  <si>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</si>
  <si>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</si>
  <si>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</si>
  <si>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</si>
  <si>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</si>
  <si>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</si>
  <si>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</si>
  <si>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</si>
  <si>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</si>
  <si>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</si>
  <si>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</si>
  <si>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</si>
  <si>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</si>
  <si>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</si>
  <si>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</si>
  <si>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</si>
  <si>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</si>
  <si>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</si>
  <si>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</si>
  <si>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</si>
  <si>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</si>
  <si>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</si>
  <si>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</si>
  <si>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</si>
  <si>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</si>
  <si>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</si>
  <si>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</si>
  <si>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</si>
  <si>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</si>
  <si>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</si>
  <si>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</si>
  <si>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</si>
  <si>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</si>
  <si>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</si>
  <si>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</si>
  <si>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</si>
  <si>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</si>
  <si>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</si>
  <si>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</si>
  <si>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</si>
  <si>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</si>
  <si>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</si>
  <si>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</si>
  <si>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</si>
  <si>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</si>
  <si>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</si>
  <si>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</si>
  <si>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</si>
  <si>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</si>
  <si>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</si>
  <si>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</si>
  <si>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</si>
  <si>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</si>
  <si>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</si>
  <si>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</si>
  <si>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</si>
  <si>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</si>
  <si>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</si>
  <si>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</si>
  <si>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</si>
  <si>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</si>
  <si>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</si>
  <si>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</si>
  <si>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</si>
  <si>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</si>
  <si>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</si>
  <si>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</si>
  <si>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</si>
  <si>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</si>
  <si>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</si>
  <si>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</si>
  <si>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</si>
  <si>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</si>
  <si>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</si>
  <si>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</si>
  <si>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</si>
  <si>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</si>
  <si>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</si>
  <si>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</si>
  <si>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</si>
  <si>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</si>
  <si>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</si>
  <si>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</si>
  <si>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</si>
  <si>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</si>
  <si>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</si>
  <si>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</si>
  <si>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</si>
  <si>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</si>
  <si>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</si>
  <si>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</si>
  <si>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</si>
  <si>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</si>
  <si>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</si>
  <si>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</si>
  <si>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</si>
  <si>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</si>
  <si>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</si>
  <si>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</si>
  <si>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</si>
  <si>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</si>
  <si>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</si>
  <si>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</si>
  <si>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</si>
  <si>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</si>
  <si>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</si>
  <si>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</si>
  <si>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</si>
  <si>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</si>
  <si>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</si>
  <si>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</si>
  <si>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</si>
  <si>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</si>
  <si>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</si>
  <si>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</si>
  <si>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</si>
  <si>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</si>
  <si>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</si>
  <si>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</si>
  <si>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</si>
  <si>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</si>
  <si>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</si>
  <si>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</si>
  <si>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</si>
  <si>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</si>
  <si>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</si>
  <si>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</si>
  <si>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</si>
  <si>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</si>
  <si>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</si>
  <si>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</si>
  <si>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</si>
  <si>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</si>
  <si>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</si>
  <si>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</si>
  <si>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</si>
  <si>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</si>
  <si>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</si>
  <si>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</si>
  <si>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</si>
  <si>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</si>
  <si>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</si>
  <si>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</si>
  <si>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</si>
  <si>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</si>
  <si>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</si>
  <si>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</si>
  <si>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</si>
  <si>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</si>
  <si>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</si>
  <si>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</si>
  <si>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</si>
  <si>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</si>
  <si>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</si>
  <si>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</si>
  <si>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</si>
  <si>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</si>
  <si>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</si>
  <si>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</si>
  <si>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</si>
  <si>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</si>
  <si>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</si>
  <si>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</si>
  <si>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</si>
  <si>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</si>
  <si>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</si>
  <si>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</si>
  <si>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</si>
  <si>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</si>
  <si>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</si>
  <si>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</si>
  <si>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</si>
  <si>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</si>
  <si>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</si>
  <si>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</si>
  <si>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</si>
  <si>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</si>
  <si>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</si>
  <si>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</si>
  <si>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</si>
  <si>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</si>
  <si>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</si>
  <si>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</si>
  <si>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</si>
  <si>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</si>
  <si>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</si>
  <si>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</si>
  <si>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</si>
  <si>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</si>
  <si>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</si>
  <si>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</si>
  <si>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</si>
  <si>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</si>
  <si>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</si>
  <si>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</si>
  <si>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</si>
  <si>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</si>
  <si>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</si>
  <si>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</si>
  <si>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</si>
  <si>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</si>
  <si>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</si>
  <si>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</si>
  <si>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</si>
  <si>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</si>
  <si>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</si>
  <si>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</si>
  <si>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</si>
  <si>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</si>
  <si>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</si>
  <si>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</si>
  <si>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</si>
  <si>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</si>
  <si>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</si>
  <si>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</si>
  <si>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</si>
  <si>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</si>
  <si>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</si>
  <si>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</si>
  <si>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</si>
  <si>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</si>
  <si>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</si>
  <si>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</si>
  <si>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</si>
  <si>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</si>
  <si>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</si>
  <si>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</si>
  <si>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</si>
  <si>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</si>
  <si>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</si>
  <si>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</si>
  <si>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</si>
  <si>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</si>
  <si>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</si>
  <si>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</si>
  <si>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</si>
  <si>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</si>
  <si>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</si>
  <si>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</si>
  <si>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</si>
  <si>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</si>
  <si>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</si>
  <si>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</si>
  <si>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</si>
  <si>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</si>
  <si>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</si>
  <si>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</si>
  <si>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</si>
  <si>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</si>
  <si>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</si>
  <si>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</si>
  <si>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</si>
  <si>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</si>
  <si>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</si>
  <si>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</si>
  <si>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</si>
  <si>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</si>
  <si>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</si>
  <si>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</si>
  <si>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</si>
  <si>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</si>
  <si>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</si>
  <si>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</si>
  <si>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</si>
  <si>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</si>
  <si>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</si>
  <si>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</si>
  <si>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</si>
  <si>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</si>
  <si>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</si>
  <si>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</si>
  <si>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</si>
  <si>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</si>
  <si>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</si>
  <si>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</si>
  <si>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</si>
  <si>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</si>
  <si>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</si>
  <si>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</si>
  <si>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</si>
  <si>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</si>
  <si>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</si>
  <si>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</si>
  <si>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</si>
  <si>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</si>
  <si>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</si>
  <si>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</si>
  <si>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</si>
  <si>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</si>
  <si>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</si>
  <si>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</si>
  <si>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</si>
  <si>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</si>
  <si>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</si>
  <si>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</si>
  <si>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</si>
  <si>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</si>
  <si>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</si>
  <si>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</si>
  <si>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</si>
  <si>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</si>
  <si>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</si>
  <si>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</si>
  <si>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</si>
  <si>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</si>
  <si>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</si>
  <si>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</si>
  <si>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</si>
  <si>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</si>
  <si>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</si>
  <si>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</si>
  <si>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</si>
  <si>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</si>
  <si>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</si>
  <si>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</si>
  <si>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</si>
  <si>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</si>
  <si>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</si>
  <si>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</si>
  <si>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</si>
  <si>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</si>
  <si>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</si>
  <si>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</si>
  <si>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</si>
  <si>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</si>
  <si>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</si>
  <si>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</si>
  <si>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</si>
  <si>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</si>
  <si>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</si>
  <si>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</si>
  <si>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</si>
  <si>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</si>
  <si>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</si>
  <si>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</si>
  <si>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</si>
  <si>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</si>
  <si>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</si>
  <si>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</si>
  <si>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</si>
  <si>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</si>
  <si>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</si>
  <si>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</si>
  <si>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</si>
  <si>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</si>
  <si>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</si>
  <si>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</si>
  <si>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</si>
  <si>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</si>
  <si>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</si>
  <si>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</si>
  <si>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</si>
  <si>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</si>
  <si>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</si>
  <si>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</si>
  <si>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</si>
  <si>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</si>
  <si>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</si>
  <si>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</si>
  <si>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</si>
  <si>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</si>
  <si>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</si>
  <si>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</si>
  <si>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</si>
  <si>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</si>
  <si>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</si>
  <si>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</si>
  <si>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</si>
  <si>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</si>
  <si>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</si>
  <si>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</si>
  <si>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</si>
  <si>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</si>
  <si>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</si>
  <si>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</si>
  <si>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</si>
  <si>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</si>
  <si>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</si>
  <si>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</si>
  <si>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</si>
  <si>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</si>
  <si>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</si>
  <si>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</si>
  <si>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</si>
  <si>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</si>
  <si>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</si>
  <si>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</si>
  <si>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</si>
  <si>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</si>
  <si>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</si>
  <si>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</si>
  <si>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</si>
  <si>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</si>
  <si>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</si>
  <si>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</si>
  <si>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</si>
  <si>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</si>
  <si>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</si>
  <si>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</si>
  <si>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</si>
  <si>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</si>
  <si>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</si>
  <si>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</si>
  <si>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</si>
  <si>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</si>
  <si>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</si>
  <si>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</si>
  <si>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</si>
  <si>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</si>
  <si>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</si>
  <si>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</si>
  <si>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</si>
  <si>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</si>
  <si>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</si>
  <si>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</si>
  <si>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</si>
  <si>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</si>
  <si>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</si>
  <si>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</si>
  <si>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</si>
  <si>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</si>
  <si>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</si>
  <si>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</si>
  <si>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</si>
  <si>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</si>
  <si>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</si>
  <si>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</si>
  <si>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</si>
  <si>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</si>
  <si>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</si>
  <si>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</si>
  <si>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</si>
  <si>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</si>
  <si>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</si>
  <si>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</si>
  <si>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</si>
  <si>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</si>
  <si>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</si>
  <si>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</si>
  <si>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</si>
  <si>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</si>
  <si>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</si>
  <si>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</si>
  <si>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</si>
  <si>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</si>
  <si>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</si>
  <si>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</si>
  <si>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</si>
  <si>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</si>
  <si>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</si>
  <si>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</si>
  <si>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</si>
  <si>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</si>
  <si>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</si>
  <si>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</si>
  <si>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</si>
  <si>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</si>
  <si>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</si>
  <si>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</si>
  <si>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</si>
  <si>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</si>
  <si>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</si>
  <si>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</si>
  <si>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</si>
  <si>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</si>
  <si>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</si>
  <si>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</si>
  <si>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</si>
  <si>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</si>
  <si>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</si>
  <si>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</si>
  <si>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</si>
  <si>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</si>
  <si>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</si>
  <si>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</si>
  <si>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</si>
  <si>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</si>
  <si>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</si>
  <si>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</si>
  <si>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</si>
  <si>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</si>
  <si>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</si>
  <si>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</si>
  <si>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</si>
  <si>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</si>
  <si>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</si>
  <si>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</si>
  <si>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</si>
  <si>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</si>
  <si>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</si>
  <si>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</si>
  <si>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</si>
  <si>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</si>
  <si>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</si>
  <si>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</si>
  <si>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</si>
  <si>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</si>
  <si>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</si>
  <si>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</si>
  <si>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</si>
  <si>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</si>
  <si>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</si>
  <si>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</si>
  <si>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</si>
  <si>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</si>
  <si>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</si>
  <si>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</si>
  <si>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</si>
  <si>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</si>
  <si>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</si>
  <si>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</si>
  <si>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</si>
  <si>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</si>
  <si>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</si>
  <si>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</si>
  <si>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</si>
  <si>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</si>
  <si>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</si>
  <si>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</si>
  <si>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</si>
  <si>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</si>
  <si>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</si>
  <si>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</si>
  <si>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</si>
  <si>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</si>
  <si>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</si>
  <si>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</si>
  <si>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</si>
  <si>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</si>
  <si>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</si>
  <si>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</si>
  <si>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</si>
  <si>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</si>
  <si>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</si>
  <si>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</si>
  <si>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</si>
  <si>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</si>
  <si>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</si>
  <si>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</si>
  <si>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</si>
  <si>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</si>
  <si>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</si>
  <si>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</si>
  <si>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</si>
  <si>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</si>
  <si>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</si>
  <si>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</si>
  <si>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</si>
  <si>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</si>
  <si>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</si>
  <si>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</si>
  <si>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</si>
  <si>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</si>
  <si>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</si>
  <si>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</si>
  <si>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</si>
  <si>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</si>
  <si>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</si>
  <si>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</si>
  <si>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</si>
  <si>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</si>
  <si>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</si>
  <si>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</si>
  <si>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</si>
  <si>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</si>
  <si>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</si>
  <si>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</si>
  <si>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</si>
  <si>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</si>
  <si>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</si>
  <si>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</si>
  <si>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</si>
  <si>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</si>
  <si>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</si>
  <si>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</si>
  <si>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</si>
  <si>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</si>
  <si>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</si>
  <si>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</si>
  <si>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</si>
  <si>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</si>
  <si>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</si>
  <si>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</si>
  <si>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</si>
  <si>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</si>
  <si>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</si>
  <si>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</si>
  <si>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</si>
  <si>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</si>
  <si>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</si>
  <si>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</si>
  <si>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</si>
  <si>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</si>
  <si>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</si>
  <si>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</si>
  <si>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</si>
  <si>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</si>
  <si>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</si>
  <si>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</si>
  <si>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</si>
  <si>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</si>
  <si>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</si>
  <si>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</si>
  <si>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</si>
  <si>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</si>
  <si>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</si>
  <si>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</si>
  <si>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</si>
  <si>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</si>
  <si>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</si>
  <si>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</si>
  <si>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</si>
  <si>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</si>
  <si>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</si>
  <si>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</si>
  <si>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</si>
  <si>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</si>
  <si>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</si>
  <si>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</si>
  <si>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</si>
  <si>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</si>
  <si>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</si>
  <si>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</si>
  <si>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</si>
  <si>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</si>
  <si>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</si>
  <si>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</si>
  <si>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</si>
  <si>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</si>
  <si>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</si>
  <si>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</si>
  <si>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</si>
  <si>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</si>
  <si>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</si>
  <si>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</si>
  <si>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</si>
  <si>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</si>
  <si>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</si>
  <si>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</si>
  <si>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</si>
  <si>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</si>
  <si>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</si>
  <si>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</si>
  <si>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</si>
  <si>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</si>
  <si>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</si>
  <si>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</si>
  <si>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</si>
  <si>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</si>
  <si>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</si>
  <si>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</si>
  <si>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</si>
  <si>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</si>
  <si>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</si>
  <si>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</si>
  <si>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</si>
  <si>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</si>
  <si>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</si>
  <si>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</si>
  <si>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</si>
  <si>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</si>
  <si>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</si>
  <si>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</si>
  <si>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</si>
  <si>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</si>
  <si>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</si>
  <si>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</si>
  <si>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</si>
  <si>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</si>
  <si>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</si>
  <si>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</si>
  <si>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</si>
  <si>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</si>
  <si>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</si>
  <si>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</si>
  <si>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</si>
  <si>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</si>
  <si>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</si>
  <si>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</si>
  <si>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</si>
  <si>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</si>
  <si>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</si>
  <si>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</si>
  <si>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</si>
  <si>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</si>
  <si>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</si>
  <si>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</si>
  <si>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</si>
  <si>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</si>
  <si>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</si>
  <si>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</si>
  <si>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</si>
  <si>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</si>
  <si>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</si>
  <si>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</si>
  <si>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</si>
  <si>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</si>
  <si>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</si>
  <si>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</si>
  <si>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</si>
  <si>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</si>
  <si>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</si>
  <si>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</si>
  <si>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</si>
  <si>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</si>
  <si>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</si>
  <si>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</si>
  <si>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</si>
  <si>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</si>
  <si>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</si>
  <si>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</si>
  <si>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</si>
  <si>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</si>
  <si>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</si>
  <si>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</si>
  <si>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</si>
  <si>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</si>
  <si>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</si>
  <si>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</si>
  <si>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</si>
  <si>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</si>
  <si>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</si>
  <si>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</si>
  <si>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</si>
  <si>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</si>
  <si>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</si>
  <si>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</si>
  <si>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</si>
  <si>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</si>
  <si>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</si>
  <si>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</si>
  <si>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</si>
  <si>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</si>
  <si>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</si>
  <si>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</si>
  <si>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</si>
  <si>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</si>
  <si>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</si>
  <si>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</si>
  <si>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</si>
  <si>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</si>
  <si>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</si>
  <si>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</si>
  <si>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</si>
  <si>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</si>
  <si>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</si>
  <si>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</si>
  <si>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</si>
  <si>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</si>
  <si>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</si>
  <si>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</si>
  <si>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</si>
  <si>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</si>
  <si>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</si>
  <si>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</si>
  <si>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</si>
  <si>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</si>
  <si>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</si>
  <si>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</si>
  <si>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</si>
  <si>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</si>
  <si>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</si>
  <si>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</si>
  <si>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</si>
  <si>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</si>
  <si>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</si>
  <si>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</si>
  <si>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</si>
  <si>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</si>
  <si>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</si>
  <si>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</si>
  <si>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</si>
  <si>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</si>
  <si>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</si>
  <si>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</si>
  <si>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</si>
  <si>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</si>
  <si>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</si>
  <si>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</si>
  <si>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</si>
  <si>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</si>
  <si>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</si>
  <si>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</si>
  <si>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</si>
  <si>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</si>
  <si>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</si>
  <si>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</si>
  <si>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</si>
  <si>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</si>
  <si>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</si>
  <si>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</si>
  <si>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</si>
  <si>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</si>
  <si>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</si>
  <si>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</si>
  <si>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</si>
  <si>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</si>
  <si>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</si>
  <si>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</si>
  <si>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</si>
  <si>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</si>
  <si>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</si>
  <si>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</si>
  <si>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</si>
  <si>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</si>
  <si>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</si>
  <si>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</si>
  <si>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</si>
  <si>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</si>
  <si>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</si>
  <si>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</si>
  <si>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</si>
  <si>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</si>
  <si>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</si>
  <si>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</si>
  <si>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</si>
  <si>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</si>
  <si>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</si>
  <si>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</si>
  <si>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</si>
  <si>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</si>
  <si>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</si>
  <si>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</si>
  <si>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</si>
  <si>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</si>
  <si>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</si>
  <si>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</si>
  <si>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</si>
  <si>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</si>
  <si>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</si>
  <si>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</si>
  <si>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</si>
  <si>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</si>
  <si>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</si>
  <si>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</si>
  <si>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</si>
  <si>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</si>
  <si>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</si>
  <si>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</si>
  <si>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</si>
  <si>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</si>
  <si>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</si>
  <si>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</si>
  <si>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</si>
  <si>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</si>
  <si>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</si>
  <si>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</si>
  <si>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</si>
  <si>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</si>
  <si>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</si>
  <si>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</si>
  <si>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</si>
  <si>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</si>
  <si>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</si>
  <si>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</si>
  <si>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</si>
  <si>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</si>
  <si>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</si>
  <si>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</si>
  <si>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</si>
  <si>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</si>
  <si>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</si>
  <si>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</si>
  <si>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</si>
  <si>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</si>
  <si>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</si>
  <si>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</si>
  <si>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</si>
  <si>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</si>
  <si>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</si>
  <si>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</si>
  <si>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</si>
  <si>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</si>
  <si>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</si>
  <si>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</si>
  <si>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</si>
  <si>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</si>
  <si>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</si>
  <si>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</si>
  <si>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</si>
  <si>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</si>
  <si>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</si>
  <si>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</si>
  <si>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</si>
  <si>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</si>
  <si>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</si>
  <si>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</si>
  <si>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</si>
  <si>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</si>
  <si>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</si>
  <si>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</si>
  <si>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</si>
  <si>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</si>
  <si>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</si>
  <si>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</si>
  <si>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</si>
  <si>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</si>
  <si>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</si>
  <si>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</si>
  <si>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</si>
  <si>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</si>
  <si>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</si>
  <si>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</si>
  <si>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</si>
  <si>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</si>
  <si>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</si>
  <si>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</si>
  <si>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</si>
  <si>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</si>
  <si>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</si>
  <si>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</si>
  <si>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</si>
  <si>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</si>
  <si>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</si>
  <si>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</si>
  <si>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</si>
  <si>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</si>
  <si>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</si>
  <si>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</si>
  <si>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</si>
  <si>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</si>
  <si>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</si>
  <si>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</si>
  <si>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</si>
  <si>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</si>
  <si>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</si>
  <si>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</si>
  <si>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</si>
  <si>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</si>
  <si>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</si>
  <si>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</si>
  <si>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</si>
  <si>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</si>
  <si>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</si>
  <si>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</si>
  <si>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</si>
  <si>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</si>
  <si>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</si>
  <si>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</si>
  <si>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</si>
  <si>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</si>
  <si>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</si>
  <si>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</si>
  <si>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</si>
  <si>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</si>
  <si>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</si>
  <si>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</si>
  <si>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</si>
  <si>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</si>
  <si>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</si>
  <si>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</si>
  <si>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</si>
  <si>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</si>
  <si>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</si>
  <si>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</si>
  <si>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</si>
  <si>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</si>
  <si>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</si>
  <si>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</si>
  <si>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</si>
  <si>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</si>
  <si>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</si>
  <si>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</si>
  <si>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</si>
  <si>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</si>
  <si>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</si>
  <si>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</si>
  <si>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</si>
  <si>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</si>
  <si>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</si>
  <si>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</si>
  <si>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</si>
  <si>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</si>
  <si>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</si>
  <si>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</si>
  <si>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</si>
  <si>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</si>
  <si>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</si>
  <si>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</si>
  <si>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</si>
  <si>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</si>
  <si>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</si>
  <si>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</si>
  <si>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</si>
  <si>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</si>
  <si>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</si>
  <si>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</si>
  <si>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</si>
  <si>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</si>
  <si>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</si>
  <si>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</si>
  <si>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</si>
  <si>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</si>
  <si>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</si>
  <si>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</si>
  <si>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</si>
  <si>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</si>
  <si>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</si>
  <si>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</si>
  <si>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</si>
  <si>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</si>
  <si>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</si>
  <si>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</si>
  <si>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</si>
  <si>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</si>
  <si>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</si>
  <si>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</si>
  <si>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</si>
  <si>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</si>
  <si>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</si>
  <si>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</si>
  <si>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</si>
  <si>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</si>
  <si>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</si>
  <si>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</si>
  <si>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</si>
  <si>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</si>
  <si>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</si>
  <si>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</si>
  <si>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</si>
  <si>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</si>
  <si>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</si>
  <si>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</si>
  <si>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</si>
  <si>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</si>
  <si>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</si>
  <si>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</si>
  <si>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</si>
  <si>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</si>
  <si>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</si>
  <si>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</si>
  <si>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</si>
  <si>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</si>
  <si>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</si>
  <si>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</si>
  <si>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</si>
  <si>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</si>
  <si>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</si>
  <si>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</si>
  <si>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</si>
  <si>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</si>
  <si>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</si>
  <si>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</si>
  <si>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</si>
  <si>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</si>
  <si>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</si>
  <si>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</si>
  <si>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</si>
  <si>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</si>
  <si>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</si>
  <si>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</si>
  <si>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</si>
  <si>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</si>
  <si>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</si>
  <si>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</si>
  <si>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</si>
  <si>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</si>
  <si>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</si>
  <si>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</si>
  <si>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</si>
  <si>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</si>
  <si>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</si>
  <si>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</si>
  <si>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</si>
  <si>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</si>
  <si>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</si>
  <si>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</si>
  <si>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</si>
  <si>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</si>
  <si>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</si>
  <si>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</si>
  <si>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</si>
  <si>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</si>
  <si>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</si>
  <si>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</si>
  <si>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</si>
  <si>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</si>
  <si>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</si>
  <si>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</si>
  <si>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</si>
  <si>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</si>
  <si>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</si>
  <si>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</si>
  <si>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</si>
  <si>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</si>
  <si>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</si>
  <si>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</si>
  <si>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</si>
  <si>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</si>
  <si>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</si>
  <si>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</si>
  <si>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</si>
  <si>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</si>
  <si>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</si>
  <si>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</si>
  <si>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</si>
  <si>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</si>
  <si>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</si>
  <si>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</si>
  <si>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</si>
  <si>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</si>
  <si>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</si>
  <si>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</si>
  <si>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</si>
  <si>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</si>
  <si>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</si>
  <si>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</si>
  <si>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</si>
  <si>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</si>
  <si>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</si>
  <si>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</si>
  <si>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</si>
  <si>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</si>
  <si>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</si>
  <si>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</si>
  <si>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</si>
  <si>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</si>
  <si>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</si>
  <si>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</si>
  <si>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</si>
  <si>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</si>
  <si>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</si>
  <si>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</si>
  <si>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</si>
  <si>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</si>
  <si>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</si>
  <si>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</si>
  <si>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</si>
  <si>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</si>
  <si>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</si>
  <si>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</si>
  <si>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</si>
  <si>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</si>
  <si>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</si>
  <si>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</si>
  <si>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</si>
  <si>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</si>
  <si>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</si>
  <si>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</si>
  <si>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</si>
  <si>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</si>
  <si>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</si>
  <si>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</si>
  <si>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</si>
  <si>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</si>
  <si>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</si>
  <si>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</si>
  <si>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</si>
  <si>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</si>
  <si>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</si>
  <si>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</si>
  <si>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</si>
  <si>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</si>
  <si>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</si>
  <si>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</si>
  <si>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</si>
  <si>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</si>
  <si>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</si>
  <si>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</si>
  <si>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</si>
  <si>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</si>
  <si>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</si>
  <si>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</si>
  <si>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</si>
  <si>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</si>
  <si>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</si>
  <si>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</si>
  <si>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</si>
  <si>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</si>
  <si>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</si>
  <si>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</si>
  <si>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</si>
  <si>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</si>
  <si>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</si>
  <si>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</si>
  <si>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</si>
  <si>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</si>
  <si>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</si>
  <si>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</si>
  <si>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</si>
  <si>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</si>
  <si>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</si>
  <si>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</si>
  <si>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</si>
  <si>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</si>
  <si>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</si>
  <si>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</si>
  <si>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</si>
  <si>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</si>
  <si>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</si>
  <si>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</si>
  <si>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</si>
  <si>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</si>
  <si>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</si>
  <si>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</si>
  <si>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</si>
  <si>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</si>
  <si>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</si>
  <si>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</si>
  <si>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</si>
  <si>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</si>
  <si>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</si>
  <si>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</si>
  <si>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</si>
  <si>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</si>
  <si>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</si>
  <si>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</si>
  <si>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</si>
  <si>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</si>
  <si>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</si>
  <si>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</si>
  <si>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</si>
  <si>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</si>
  <si>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</si>
  <si>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</si>
  <si>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</si>
  <si>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</si>
  <si>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</si>
  <si>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</si>
  <si>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</si>
  <si>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</si>
  <si>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</si>
  <si>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</si>
  <si>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</si>
  <si>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</si>
  <si>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</si>
  <si>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</si>
  <si>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</si>
  <si>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</si>
  <si>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</si>
  <si>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</si>
  <si>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</si>
  <si>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</si>
  <si>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</si>
  <si>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</si>
  <si>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</si>
  <si>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</si>
  <si>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</si>
  <si>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</si>
  <si>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</si>
  <si>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</si>
  <si>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</si>
  <si>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</si>
  <si>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</si>
  <si>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</si>
  <si>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</si>
  <si>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</si>
  <si>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</si>
  <si>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</si>
  <si>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</si>
  <si>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</si>
  <si>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</si>
  <si>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</si>
  <si>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</si>
  <si>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</si>
  <si>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</si>
  <si>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</si>
  <si>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</si>
  <si>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</si>
  <si>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</si>
  <si>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</si>
  <si>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</si>
  <si>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</si>
  <si>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</si>
  <si>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</si>
  <si>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</si>
  <si>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</si>
  <si>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</si>
  <si>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</si>
  <si>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</si>
  <si>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</si>
  <si>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</si>
  <si>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</si>
  <si>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</si>
  <si>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</si>
  <si>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</si>
  <si>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</si>
  <si>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</si>
  <si>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</si>
  <si>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</si>
  <si>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</si>
  <si>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</si>
  <si>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</si>
  <si>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</si>
  <si>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</si>
  <si>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</si>
  <si>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</si>
  <si>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</si>
  <si>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</si>
  <si>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</si>
  <si>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</si>
  <si>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</si>
  <si>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</si>
  <si>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</si>
  <si>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</si>
  <si>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</si>
  <si>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</si>
  <si>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</si>
  <si>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</si>
  <si>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</si>
  <si>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</si>
  <si>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</si>
  <si>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</si>
  <si>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</si>
  <si>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</si>
  <si>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</si>
  <si>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</si>
  <si>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</si>
  <si>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</si>
  <si>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</si>
  <si>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</si>
  <si>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</si>
  <si>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</si>
  <si>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</si>
  <si>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</si>
  <si>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</si>
  <si>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</si>
  <si>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</si>
  <si>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</si>
  <si>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</si>
  <si>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</si>
  <si>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</si>
  <si>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</si>
  <si>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</si>
  <si>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</si>
  <si>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</si>
  <si>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</si>
  <si>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</si>
  <si>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</si>
  <si>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</si>
  <si>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</si>
  <si>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</si>
  <si>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</si>
  <si>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</si>
  <si>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</si>
  <si>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</si>
  <si>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</si>
  <si>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</si>
  <si>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</si>
  <si>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</si>
  <si>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</si>
  <si>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</si>
  <si>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</si>
  <si>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</si>
  <si>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</si>
  <si>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</si>
  <si>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</si>
  <si>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</si>
  <si>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</si>
  <si>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</si>
  <si>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</si>
  <si>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</si>
  <si>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</si>
  <si>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</si>
  <si>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</si>
  <si>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</si>
  <si>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</si>
  <si>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</si>
  <si>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</si>
  <si>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</si>
  <si>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</si>
  <si>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</si>
  <si>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</si>
  <si>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</si>
  <si>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</si>
  <si>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</si>
  <si>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</si>
  <si>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</si>
  <si>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</si>
  <si>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</si>
  <si>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</si>
  <si>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</si>
  <si>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</si>
  <si>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</si>
  <si>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</si>
  <si>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</si>
  <si>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</si>
  <si>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</si>
  <si>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</si>
  <si>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</si>
  <si>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</si>
  <si>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</si>
  <si>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</si>
  <si>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</si>
  <si>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</si>
  <si>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</si>
  <si>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</si>
  <si>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</si>
  <si>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</si>
  <si>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</si>
  <si>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</si>
  <si>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</si>
  <si>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</si>
  <si>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</si>
  <si>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</si>
  <si>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</si>
  <si>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</si>
  <si>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</si>
  <si>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</si>
  <si>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</si>
  <si>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</si>
  <si>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</si>
  <si>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</si>
  <si>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</si>
  <si>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</si>
  <si>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</si>
  <si>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</si>
  <si>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</si>
  <si>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</si>
  <si>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</si>
  <si>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</si>
  <si>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</si>
  <si>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</si>
  <si>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</si>
  <si>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</si>
  <si>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</si>
  <si>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</si>
  <si>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</si>
  <si>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</si>
  <si>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</si>
  <si>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</si>
  <si>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</si>
  <si>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</si>
  <si>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</si>
  <si>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</si>
  <si>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</si>
  <si>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</si>
  <si>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</si>
  <si>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</si>
  <si>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</si>
  <si>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</si>
  <si>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</si>
  <si>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</si>
  <si>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</si>
  <si>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</si>
  <si>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</si>
  <si>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</si>
  <si>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</si>
  <si>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</si>
  <si>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</si>
  <si>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</si>
  <si>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</si>
  <si>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</si>
  <si>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</si>
  <si>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</si>
  <si>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</si>
  <si>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</si>
  <si>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</si>
  <si>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</si>
  <si>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</si>
  <si>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</si>
  <si>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</si>
  <si>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</si>
  <si>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</si>
  <si>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</si>
  <si>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</si>
  <si>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</si>
  <si>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</si>
  <si>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</si>
  <si>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</si>
  <si>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</si>
  <si>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</si>
  <si>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</si>
  <si>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</si>
  <si>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</si>
  <si>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</si>
  <si>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</si>
  <si>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</si>
  <si>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</si>
  <si>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</si>
  <si>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</si>
  <si>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</si>
  <si>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</si>
  <si>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</si>
  <si>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</si>
  <si>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</si>
  <si>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</si>
  <si>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</si>
  <si>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</si>
  <si>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</si>
  <si>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</si>
  <si>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</si>
  <si>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</si>
  <si>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</si>
  <si>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</si>
  <si>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</si>
  <si>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</si>
  <si>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</si>
  <si>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</si>
  <si>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</si>
  <si>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</si>
  <si>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</si>
  <si>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</si>
  <si>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</si>
  <si>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</si>
  <si>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</si>
  <si>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</si>
  <si>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</si>
  <si>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</si>
  <si>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</si>
  <si>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</si>
  <si>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</si>
  <si>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</si>
  <si>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</si>
  <si>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</si>
  <si>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</si>
  <si>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</si>
  <si>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</si>
  <si>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</si>
  <si>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</si>
  <si>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</si>
  <si>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</si>
  <si>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</si>
  <si>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</si>
  <si>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</si>
  <si>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</si>
  <si>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</si>
  <si>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</si>
  <si>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</si>
  <si>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</si>
  <si>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</si>
  <si>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</si>
  <si>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</si>
  <si>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</si>
  <si>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</si>
  <si>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</si>
  <si>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</si>
  <si>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</si>
  <si>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</si>
  <si>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</si>
  <si>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</si>
  <si>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</si>
  <si>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</si>
  <si>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</si>
  <si>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</si>
  <si>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</si>
  <si>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</si>
  <si>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</si>
  <si>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</si>
  <si>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</si>
  <si>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</si>
  <si>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</si>
  <si>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</si>
  <si>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</si>
  <si>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</si>
  <si>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</si>
  <si>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</si>
  <si>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</si>
  <si>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</si>
  <si>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</si>
  <si>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</si>
  <si>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</si>
  <si>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</si>
  <si>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</si>
  <si>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</si>
  <si>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</si>
  <si>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</si>
  <si>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</si>
  <si>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</si>
  <si>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</si>
  <si>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</si>
  <si>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</si>
  <si>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</si>
  <si>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</si>
  <si>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</si>
  <si>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</si>
  <si>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</si>
  <si>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</si>
  <si>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</si>
  <si>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</si>
  <si>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</si>
  <si>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</si>
  <si>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</si>
  <si>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</si>
  <si>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</si>
  <si>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</si>
  <si>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</si>
  <si>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</si>
  <si>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</si>
  <si>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</si>
  <si>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</si>
  <si>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</si>
  <si>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</si>
  <si>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</si>
  <si>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</si>
  <si>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</si>
  <si>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</si>
  <si>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</si>
  <si>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</si>
  <si>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</si>
  <si>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</si>
  <si>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</si>
  <si>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</si>
  <si>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</si>
  <si>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</si>
  <si>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</si>
  <si>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</si>
  <si>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</si>
  <si>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</si>
  <si>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</si>
  <si>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</si>
  <si>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</si>
  <si>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</si>
  <si>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</si>
  <si>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</si>
  <si>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</si>
  <si>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</si>
  <si>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</si>
  <si>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</si>
  <si>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</si>
  <si>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</si>
  <si>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</si>
  <si>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</si>
  <si>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</si>
  <si>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</si>
  <si>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</si>
  <si>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</si>
  <si>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</si>
  <si>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</si>
  <si>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</si>
  <si>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</si>
  <si>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</si>
  <si>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</si>
  <si>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</si>
  <si>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</si>
  <si>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</si>
  <si>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</si>
  <si>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</si>
  <si>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</si>
  <si>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</si>
  <si>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</si>
  <si>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</si>
  <si>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</si>
  <si>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</si>
  <si>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</si>
  <si>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</si>
  <si>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</si>
  <si>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</si>
  <si>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</si>
  <si>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</si>
  <si>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</si>
  <si>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</si>
  <si>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</si>
  <si>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</si>
  <si>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</si>
  <si>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</si>
  <si>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</si>
  <si>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</si>
  <si>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</si>
  <si>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</si>
  <si>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</si>
  <si>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</si>
  <si>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</si>
  <si>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</si>
  <si>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</si>
  <si>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</si>
  <si>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</si>
  <si>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</si>
  <si>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</si>
  <si>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</si>
  <si>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</si>
  <si>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</si>
  <si>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</si>
  <si>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</si>
  <si>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</si>
  <si>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</si>
  <si>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</si>
  <si>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</si>
  <si>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</si>
  <si>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</si>
  <si>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</si>
  <si>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</si>
  <si>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</si>
  <si>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</si>
  <si>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</si>
  <si>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</si>
  <si>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</si>
  <si>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</si>
  <si>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</si>
  <si>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</si>
  <si>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</si>
  <si>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</si>
  <si>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</si>
  <si>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</si>
  <si>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</si>
  <si>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</si>
  <si>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</si>
  <si>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</si>
  <si>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</si>
  <si>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</si>
  <si>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</si>
  <si>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</si>
  <si>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</si>
  <si>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</si>
  <si>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</si>
  <si>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</si>
  <si>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</si>
  <si>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</si>
  <si>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</si>
  <si>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</si>
  <si>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</si>
  <si>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</si>
  <si>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</si>
  <si>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</si>
  <si>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</si>
  <si>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</si>
  <si>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</si>
  <si>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</si>
  <si>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</si>
  <si>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</si>
  <si>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</si>
  <si>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</si>
  <si>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</si>
  <si>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</si>
  <si>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</si>
  <si>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</si>
  <si>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</si>
  <si>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</si>
  <si>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</si>
  <si>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</si>
  <si>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</si>
  <si>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</si>
  <si>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</si>
  <si>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</si>
  <si>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</si>
  <si>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</si>
  <si>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</si>
  <si>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</si>
  <si>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</si>
  <si>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</si>
  <si>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</si>
  <si>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</si>
  <si>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</si>
  <si>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</si>
  <si>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</si>
  <si>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</si>
  <si>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</si>
  <si>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</si>
  <si>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</si>
  <si>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</si>
  <si>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</si>
  <si>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</si>
  <si>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</si>
  <si>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</si>
  <si>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</si>
  <si>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</si>
  <si>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</si>
  <si>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</si>
  <si>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</si>
  <si>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</si>
  <si>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</si>
  <si>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</si>
  <si>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</si>
  <si>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</si>
  <si>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</si>
  <si>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</si>
  <si>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</si>
  <si>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</si>
  <si>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</si>
  <si>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</si>
  <si>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</si>
  <si>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</si>
  <si>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</si>
  <si>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</si>
  <si>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</si>
  <si>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</si>
  <si>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</si>
  <si>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</si>
  <si>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</si>
  <si>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</si>
  <si>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</si>
  <si>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</si>
  <si>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</si>
  <si>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</si>
  <si>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</si>
  <si>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</si>
  <si>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</si>
  <si>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</si>
  <si>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</si>
  <si>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</si>
  <si>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</si>
  <si>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</si>
  <si>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</si>
  <si>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</si>
  <si>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</si>
  <si>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</si>
  <si>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</si>
  <si>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</si>
  <si>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</si>
  <si>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</si>
  <si>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</si>
  <si>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</si>
  <si>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</si>
  <si>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</si>
  <si>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</si>
  <si>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</si>
  <si>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</si>
  <si>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</si>
  <si>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</si>
  <si>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</si>
  <si>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</si>
  <si>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</si>
  <si>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</si>
  <si>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</si>
  <si>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</si>
  <si>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</si>
  <si>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</si>
  <si>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</si>
  <si>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</si>
  <si>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</si>
  <si>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</si>
  <si>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</si>
  <si>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</si>
  <si>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</si>
  <si>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</si>
  <si>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</si>
  <si>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</si>
  <si>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</si>
  <si>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</si>
  <si>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</si>
  <si>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</si>
  <si>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</si>
  <si>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</si>
  <si>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</si>
  <si>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</si>
  <si>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</si>
  <si>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</si>
  <si>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</si>
  <si>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</si>
  <si>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</si>
  <si>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</si>
  <si>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</si>
  <si>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</si>
  <si>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</si>
  <si>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</si>
  <si>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</si>
  <si>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</si>
  <si>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</si>
  <si>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</si>
  <si>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</si>
  <si>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</si>
  <si>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</si>
  <si>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</si>
  <si>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</si>
  <si>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</si>
  <si>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</si>
  <si>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</si>
  <si>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</si>
  <si>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</si>
  <si>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</si>
  <si>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</si>
  <si>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</si>
  <si>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</si>
  <si>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</si>
  <si>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</si>
  <si>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</si>
  <si>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</si>
  <si>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</si>
  <si>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</si>
  <si>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</si>
  <si>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</si>
  <si>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</si>
  <si>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</si>
  <si>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</si>
  <si>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</si>
  <si>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</si>
  <si>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</si>
  <si>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</si>
  <si>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</si>
  <si>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</si>
  <si>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</si>
  <si>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</si>
  <si>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</si>
  <si>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</si>
  <si>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</si>
  <si>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</si>
  <si>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</si>
  <si>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</si>
  <si>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</si>
  <si>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</si>
  <si>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</si>
  <si>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</si>
  <si>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</si>
  <si>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</si>
  <si>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</si>
  <si>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</si>
  <si>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</si>
  <si>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</si>
  <si>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</si>
  <si>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</si>
  <si>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</si>
  <si>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</si>
  <si>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</si>
  <si>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</si>
  <si>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</si>
  <si>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</si>
  <si>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</si>
  <si>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</si>
  <si>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</si>
  <si>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</si>
  <si>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</si>
  <si>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</si>
  <si>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</si>
  <si>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</si>
  <si>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</si>
  <si>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</si>
  <si>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</si>
  <si>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</si>
  <si>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</si>
  <si>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</si>
  <si>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</si>
  <si>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</si>
  <si>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</si>
  <si>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</si>
  <si>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</si>
  <si>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</si>
  <si>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</si>
  <si>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</si>
  <si>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</si>
  <si>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</si>
  <si>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</si>
  <si>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</si>
  <si>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</si>
  <si>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</si>
  <si>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</si>
  <si>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</si>
  <si>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</si>
  <si>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</si>
  <si>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</si>
  <si>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</si>
  <si>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</si>
  <si>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</si>
  <si>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</si>
  <si>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</si>
  <si>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</si>
  <si>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</si>
  <si>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</si>
  <si>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</si>
  <si>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</si>
  <si>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</si>
  <si>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</si>
  <si>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</si>
  <si>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</si>
  <si>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</si>
  <si>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</si>
  <si>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</si>
  <si>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</si>
  <si>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</si>
  <si>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</si>
  <si>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</si>
  <si>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</si>
  <si>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</si>
  <si>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</si>
  <si>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</si>
  <si>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</si>
  <si>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</si>
  <si>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</si>
  <si>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</si>
  <si>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</si>
  <si>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</si>
  <si>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</si>
  <si>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</si>
  <si>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</si>
  <si>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</si>
  <si>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</si>
  <si>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</si>
  <si>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</si>
  <si>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</si>
  <si>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</si>
  <si>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</si>
  <si>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</si>
  <si>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</si>
  <si>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</si>
  <si>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</si>
  <si>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</si>
  <si>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</si>
  <si>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</si>
  <si>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</si>
  <si>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</si>
  <si>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</si>
  <si>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</si>
  <si>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</si>
  <si>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</si>
  <si>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</si>
  <si>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</si>
  <si>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</si>
  <si>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</si>
  <si>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</si>
  <si>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</si>
  <si>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</si>
  <si>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</si>
  <si>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</si>
  <si>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</si>
  <si>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</si>
  <si>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</si>
  <si>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</si>
  <si>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</si>
  <si>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</si>
  <si>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</si>
  <si>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</si>
  <si>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</si>
  <si>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</si>
  <si>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</si>
  <si>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</si>
  <si>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</si>
  <si>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</si>
  <si>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</si>
  <si>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</si>
  <si>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</si>
  <si>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</si>
  <si>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</si>
  <si>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</si>
  <si>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</si>
  <si>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</si>
  <si>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</si>
  <si>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</si>
  <si>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</si>
  <si>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</si>
  <si>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</si>
  <si>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</si>
  <si>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</si>
  <si>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</si>
  <si>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</si>
  <si>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</si>
  <si>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</si>
  <si>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</si>
  <si>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</si>
  <si>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</si>
  <si>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</si>
  <si>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</si>
  <si>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</si>
  <si>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</si>
  <si>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</si>
  <si>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</si>
  <si>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</si>
  <si>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</si>
  <si>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</si>
  <si>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</si>
  <si>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</si>
  <si>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</si>
  <si>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</si>
  <si>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</si>
  <si>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</si>
  <si>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</si>
  <si>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</si>
  <si>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</si>
  <si>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</si>
  <si>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</si>
  <si>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</si>
  <si>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</si>
  <si>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</si>
  <si>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</si>
  <si>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</si>
  <si>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</si>
  <si>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</si>
  <si>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</si>
  <si>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</si>
  <si>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</si>
  <si>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</si>
  <si>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</si>
  <si>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</si>
  <si>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</si>
  <si>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</si>
  <si>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</si>
  <si>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</si>
  <si>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</si>
  <si>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</si>
  <si>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</si>
  <si>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</si>
  <si>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</si>
  <si>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</si>
  <si>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</si>
  <si>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</si>
  <si>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</si>
  <si>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</si>
  <si>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</si>
  <si>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</si>
  <si>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</si>
  <si>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</si>
  <si>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</si>
  <si>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</si>
  <si>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</si>
  <si>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</si>
  <si>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</si>
  <si>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</si>
  <si>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</si>
  <si>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</si>
  <si>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</si>
  <si>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</si>
  <si>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</si>
  <si>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</si>
  <si>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</si>
  <si>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</si>
  <si>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</si>
  <si>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</si>
  <si>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</si>
  <si>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</si>
  <si>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</si>
  <si>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</si>
  <si>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</si>
  <si>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</si>
  <si>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</si>
  <si>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</si>
  <si>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</si>
  <si>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</si>
  <si>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</si>
  <si>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</si>
  <si>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</si>
  <si>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</si>
  <si>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</si>
  <si>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</si>
  <si>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</si>
  <si>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</si>
  <si>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</si>
  <si>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</si>
  <si>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</si>
  <si>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</si>
  <si>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</si>
  <si>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</si>
  <si>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</si>
  <si>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</si>
  <si>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</si>
  <si>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</si>
  <si>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</si>
  <si>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</si>
  <si>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</si>
  <si>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</si>
  <si>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</si>
  <si>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</si>
  <si>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</si>
  <si>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</si>
  <si>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</si>
  <si>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</si>
  <si>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</si>
  <si>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</si>
  <si>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</si>
  <si>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</si>
  <si>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</si>
  <si>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</si>
  <si>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</si>
  <si>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</si>
  <si>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</si>
  <si>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</si>
  <si>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</si>
  <si>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</si>
  <si>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</si>
  <si>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</si>
  <si>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</si>
  <si>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</si>
  <si>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</si>
  <si>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</si>
  <si>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</si>
  <si>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</si>
  <si>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</si>
  <si>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</si>
  <si>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</si>
  <si>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</si>
  <si>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</si>
  <si>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</si>
  <si>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</si>
  <si>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</si>
  <si>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</si>
  <si>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</si>
  <si>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</si>
  <si>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</si>
  <si>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</si>
  <si>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</si>
  <si>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</si>
  <si>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</si>
  <si>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</si>
  <si>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</si>
  <si>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</si>
  <si>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</si>
  <si>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</si>
  <si>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</si>
  <si>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</si>
  <si>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</si>
  <si>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</si>
  <si>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</si>
  <si>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</si>
  <si>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</si>
  <si>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</si>
  <si>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</si>
  <si>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</si>
  <si>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</si>
  <si>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</si>
  <si>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</si>
  <si>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</si>
  <si>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</si>
  <si>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</si>
  <si>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</si>
  <si>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</si>
  <si>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</si>
  <si>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</si>
  <si>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</si>
  <si>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</si>
  <si>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</si>
  <si>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</si>
  <si>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</si>
  <si>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</si>
  <si>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</si>
  <si>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</si>
  <si>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</si>
  <si>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</si>
  <si>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</si>
  <si>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</si>
  <si>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</si>
  <si>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</si>
  <si>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</si>
  <si>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</si>
  <si>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</si>
  <si>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</si>
  <si>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</si>
  <si>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</si>
  <si>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</si>
  <si>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</si>
  <si>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</si>
  <si>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</si>
  <si>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</si>
  <si>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</si>
  <si>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</si>
  <si>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</si>
  <si>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</si>
  <si>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</si>
  <si>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</si>
  <si>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</si>
  <si>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</si>
  <si>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</si>
  <si>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</si>
  <si>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</si>
  <si>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</si>
  <si>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</si>
  <si>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</si>
  <si>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</si>
  <si>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</si>
  <si>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</si>
  <si>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</si>
  <si>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</si>
  <si>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</si>
  <si>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</si>
  <si>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</si>
  <si>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</si>
  <si>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</si>
  <si>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</si>
  <si>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</si>
  <si>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</si>
  <si>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</si>
  <si>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</si>
  <si>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</si>
  <si>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</si>
  <si>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</si>
  <si>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</si>
  <si>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</si>
  <si>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</si>
  <si>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</si>
  <si>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</si>
  <si>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</si>
  <si>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</si>
  <si>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</si>
  <si>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</si>
  <si>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</si>
  <si>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</si>
  <si>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</si>
  <si>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</si>
  <si>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</si>
  <si>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</si>
  <si>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</si>
  <si>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</si>
  <si>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</si>
  <si>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</si>
  <si>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</si>
  <si>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</si>
  <si>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</si>
  <si>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</si>
  <si>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</si>
  <si>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</si>
  <si>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</si>
  <si>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</si>
  <si>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</si>
  <si>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</si>
  <si>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</si>
  <si>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</si>
  <si>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</si>
  <si>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</si>
  <si>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</si>
  <si>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</si>
  <si>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</si>
  <si>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</si>
  <si>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</si>
  <si>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</si>
  <si>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</si>
  <si>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</si>
  <si>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</si>
  <si>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</si>
  <si>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</si>
  <si>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</si>
  <si>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</si>
  <si>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</si>
  <si>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</si>
  <si>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</si>
  <si>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</si>
  <si>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</si>
  <si>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</si>
  <si>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</si>
  <si>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</si>
  <si>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</si>
  <si>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</si>
  <si>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</si>
  <si>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</si>
  <si>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</si>
  <si>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</si>
  <si>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</si>
  <si>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</si>
  <si>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</si>
  <si>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</si>
  <si>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</si>
  <si>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</si>
  <si>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</si>
  <si>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</si>
  <si>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</si>
  <si>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</si>
  <si>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</si>
  <si>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</si>
  <si>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</si>
  <si>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</si>
  <si>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</si>
  <si>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</si>
  <si>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</si>
  <si>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</si>
  <si>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</si>
  <si>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</si>
  <si>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</si>
  <si>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</si>
  <si>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</si>
  <si>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</si>
  <si>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</si>
  <si>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</si>
  <si>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</si>
  <si>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</si>
  <si>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</si>
  <si>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</si>
  <si>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</si>
  <si>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</si>
  <si>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</si>
  <si>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</si>
  <si>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</si>
  <si>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</si>
  <si>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</si>
  <si>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</si>
  <si>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</si>
  <si>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</si>
  <si>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</si>
  <si>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</si>
  <si>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</si>
  <si>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</si>
  <si>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</si>
  <si>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</si>
  <si>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</si>
  <si>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</si>
  <si>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</si>
  <si>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</si>
  <si>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</si>
  <si>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</si>
  <si>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</si>
  <si>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</si>
  <si>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</si>
  <si>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</si>
  <si>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</si>
  <si>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</si>
  <si>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</si>
  <si>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</si>
  <si>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</si>
  <si>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</si>
  <si>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</si>
  <si>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</si>
  <si>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</si>
  <si>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</si>
  <si>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</si>
  <si>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</si>
  <si>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</si>
  <si>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</si>
  <si>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</si>
  <si>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</si>
  <si>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</si>
  <si>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</si>
  <si>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</si>
  <si>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</si>
  <si>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</si>
  <si>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</si>
  <si>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</si>
  <si>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</si>
  <si>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</si>
  <si>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</si>
  <si>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</si>
  <si>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</si>
  <si>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</si>
  <si>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</si>
  <si>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</si>
  <si>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</si>
  <si>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</si>
  <si>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</si>
  <si>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</si>
  <si>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</si>
  <si>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</si>
  <si>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</si>
  <si>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</si>
  <si>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</si>
  <si>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</si>
  <si>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</si>
  <si>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</si>
  <si>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</si>
  <si>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</si>
  <si>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</si>
  <si>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</si>
  <si>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</si>
  <si>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</si>
  <si>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</si>
  <si>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</si>
  <si>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</si>
  <si>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</si>
  <si>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</si>
  <si>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</si>
  <si>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</si>
  <si>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</si>
  <si>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</si>
  <si>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</si>
  <si>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</si>
  <si>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</si>
  <si>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</si>
  <si>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</si>
  <si>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</si>
  <si>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</si>
  <si>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</si>
  <si>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</si>
  <si>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</si>
  <si>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</si>
  <si>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</si>
  <si>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</si>
  <si>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</si>
  <si>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</si>
  <si>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</si>
  <si>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</si>
  <si>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</si>
  <si>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</si>
  <si>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</si>
  <si>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</si>
  <si>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</si>
  <si>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</si>
  <si>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</si>
  <si>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</si>
  <si>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</si>
  <si>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</si>
  <si>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</si>
  <si>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</si>
  <si>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</si>
  <si>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</si>
  <si>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</si>
  <si>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</si>
  <si>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</si>
  <si>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</si>
  <si>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</si>
  <si>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</si>
  <si>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</si>
  <si>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</si>
  <si>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</si>
  <si>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</si>
  <si>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</si>
  <si>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</si>
  <si>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</si>
  <si>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</si>
  <si>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</si>
  <si>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</si>
  <si>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</si>
  <si>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</si>
  <si>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</si>
  <si>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</si>
  <si>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</si>
  <si>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</si>
  <si>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</si>
  <si>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</si>
  <si>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</si>
  <si>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</si>
  <si>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</si>
  <si>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</si>
  <si>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</si>
  <si>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</si>
  <si>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</si>
  <si>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</si>
  <si>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</si>
  <si>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</si>
  <si>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</si>
  <si>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</si>
  <si>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</si>
  <si>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</si>
  <si>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</si>
  <si>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</si>
  <si>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</si>
  <si>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</si>
  <si>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</si>
  <si>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</si>
  <si>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</si>
  <si>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</si>
  <si>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</si>
  <si>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</si>
  <si>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</si>
  <si>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</si>
  <si>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</si>
  <si>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</si>
  <si>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</si>
  <si>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</si>
  <si>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</si>
  <si>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</si>
  <si>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</si>
  <si>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</si>
  <si>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</si>
  <si>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</si>
  <si>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</si>
  <si>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</si>
  <si>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</si>
  <si>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</si>
  <si>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</si>
  <si>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</si>
  <si>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</si>
  <si>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</si>
  <si>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</si>
  <si>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</si>
  <si>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</si>
  <si>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</si>
  <si>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</si>
  <si>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</si>
  <si>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</si>
  <si>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</si>
  <si>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</si>
  <si>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</si>
  <si>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</si>
  <si>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</si>
  <si>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</si>
  <si>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</si>
  <si>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</si>
  <si>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</si>
  <si>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</si>
  <si>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</si>
  <si>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</si>
  <si>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</si>
  <si>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</si>
  <si>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</si>
  <si>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</si>
  <si>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</si>
  <si>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</si>
  <si>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</si>
  <si>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</si>
  <si>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</si>
  <si>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</si>
  <si>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</si>
  <si>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</si>
  <si>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</si>
  <si>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</si>
  <si>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</si>
  <si>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</si>
  <si>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</si>
  <si>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</si>
  <si>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</si>
  <si>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</si>
  <si>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</si>
  <si>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</si>
  <si>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</si>
  <si>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</si>
  <si>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</si>
  <si>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</si>
  <si>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</si>
  <si>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</si>
  <si>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</si>
  <si>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</si>
  <si>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</si>
  <si>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</si>
  <si>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</si>
  <si>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</si>
  <si>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</si>
  <si>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</si>
  <si>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</si>
  <si>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</si>
  <si>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</si>
  <si>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</si>
  <si>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</si>
  <si>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</si>
  <si>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</si>
  <si>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</si>
  <si>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</si>
  <si>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</si>
  <si>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</si>
  <si>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</si>
  <si>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</si>
  <si>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</si>
  <si>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</si>
  <si>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</si>
  <si>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</si>
  <si>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</si>
  <si>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</si>
  <si>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</si>
  <si>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</si>
  <si>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</si>
  <si>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</si>
  <si>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</si>
  <si>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</si>
  <si>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</si>
  <si>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</si>
  <si>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</si>
  <si>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</si>
  <si>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</si>
  <si>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</si>
  <si>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</si>
  <si>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</si>
  <si>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</si>
  <si>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</si>
  <si>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</si>
  <si>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</si>
  <si>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</si>
  <si>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</si>
  <si>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</si>
  <si>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</si>
  <si>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</si>
  <si>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</si>
  <si>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</si>
  <si>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</si>
  <si>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</si>
  <si>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</si>
  <si>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</si>
  <si>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</si>
  <si>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</si>
  <si>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</si>
  <si>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</si>
  <si>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</si>
  <si>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</si>
  <si>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</si>
  <si>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</si>
  <si>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</si>
  <si>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</si>
  <si>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</si>
  <si>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</si>
  <si>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</si>
  <si>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</si>
  <si>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</si>
  <si>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</si>
  <si>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</si>
  <si>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</si>
  <si>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</si>
  <si>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</si>
  <si>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</si>
  <si>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</si>
  <si>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</si>
  <si>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</si>
  <si>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</si>
  <si>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</si>
  <si>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</si>
  <si>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</si>
  <si>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</si>
  <si>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</si>
  <si>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</si>
  <si>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</si>
  <si>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</si>
  <si>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</si>
  <si>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</si>
  <si>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</si>
  <si>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</si>
  <si>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</si>
  <si>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</si>
  <si>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</si>
  <si>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</si>
  <si>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</si>
  <si>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</si>
  <si>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</si>
  <si>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</si>
  <si>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</si>
  <si>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</si>
  <si>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</si>
  <si>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</si>
  <si>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</si>
  <si>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</si>
  <si>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</si>
  <si>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</si>
  <si>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</si>
  <si>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</si>
  <si>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</si>
  <si>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</si>
  <si>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</si>
  <si>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</si>
  <si>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</si>
  <si>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</si>
  <si>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</si>
  <si>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</si>
  <si>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</si>
  <si>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</si>
  <si>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</si>
  <si>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</si>
  <si>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</si>
  <si>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</si>
  <si>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</si>
  <si>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</si>
  <si>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</si>
  <si>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</si>
  <si>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</si>
  <si>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</si>
  <si>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</si>
  <si>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</si>
  <si>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</si>
  <si>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</si>
  <si>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</si>
  <si>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</si>
  <si>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</si>
  <si>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</si>
  <si>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</si>
  <si>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</si>
  <si>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</si>
  <si>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</si>
  <si>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</si>
  <si>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</si>
  <si>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</si>
  <si>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</si>
  <si>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</si>
  <si>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</si>
  <si>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</si>
  <si>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</si>
  <si>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</si>
  <si>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</si>
  <si>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</si>
  <si>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</si>
  <si>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</si>
  <si>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</si>
  <si>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</si>
  <si>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</si>
  <si>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</si>
  <si>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</si>
  <si>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</si>
  <si>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</si>
  <si>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</si>
  <si>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</si>
  <si>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</si>
  <si>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</si>
  <si>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</si>
  <si>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</si>
  <si>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</si>
  <si>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</si>
  <si>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</si>
  <si>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</si>
  <si>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</si>
  <si>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</si>
  <si>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</si>
  <si>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</si>
  <si>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</si>
  <si>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</si>
  <si>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</si>
  <si>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</si>
  <si>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</si>
  <si>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</si>
  <si>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</si>
  <si>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</si>
  <si>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</si>
  <si>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</si>
  <si>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</si>
  <si>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</si>
  <si>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</si>
  <si>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</si>
  <si>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</si>
  <si>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</si>
  <si>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</si>
  <si>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</si>
  <si>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</si>
  <si>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</si>
  <si>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</si>
  <si>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</si>
  <si>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</si>
  <si>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</si>
  <si>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</si>
  <si>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</si>
  <si>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</si>
  <si>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</si>
  <si>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</si>
  <si>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</si>
  <si>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</si>
  <si>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</si>
  <si>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</si>
  <si>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</si>
  <si>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</si>
  <si>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</si>
  <si>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</si>
  <si>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</si>
  <si>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</si>
  <si>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</si>
  <si>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</si>
  <si>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</si>
  <si>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</si>
  <si>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</si>
  <si>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</si>
  <si>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</si>
  <si>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</si>
  <si>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</si>
  <si>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</si>
  <si>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</si>
  <si>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</si>
  <si>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</si>
  <si>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</si>
  <si>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</si>
  <si>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</si>
  <si>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</si>
  <si>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</si>
  <si>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</si>
  <si>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</si>
  <si>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</si>
  <si>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</si>
  <si>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</si>
  <si>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</si>
  <si>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</si>
  <si>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</si>
  <si>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</si>
  <si>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</si>
  <si>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</si>
  <si>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</si>
  <si>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</si>
  <si>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</si>
  <si>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</si>
  <si>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</si>
  <si>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</si>
  <si>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</si>
  <si>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</si>
  <si>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</si>
  <si>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</si>
  <si>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</si>
  <si>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</si>
  <si>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</si>
  <si>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</si>
  <si>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</si>
  <si>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</si>
  <si>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</si>
  <si>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</si>
  <si>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</si>
  <si>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</si>
  <si>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</si>
  <si>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</si>
  <si>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</si>
  <si>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</si>
  <si>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</si>
  <si>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</si>
  <si>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</si>
  <si>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</si>
  <si>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</si>
  <si>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</si>
  <si>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</si>
  <si>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</si>
  <si>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</si>
  <si>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</si>
  <si>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</si>
  <si>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</si>
  <si>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</si>
  <si>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</si>
  <si>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</si>
  <si>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</si>
  <si>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</si>
  <si>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</si>
  <si>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</si>
  <si>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</si>
  <si>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</si>
  <si>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</si>
  <si>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</si>
  <si>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</si>
  <si>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</si>
  <si>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</si>
  <si>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</si>
  <si>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</si>
  <si>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</si>
  <si>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</si>
  <si>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</si>
  <si>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</si>
  <si>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</si>
  <si>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</si>
  <si>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</si>
  <si>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</si>
  <si>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</si>
  <si>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</si>
  <si>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</si>
  <si>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</si>
  <si>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</si>
  <si>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</si>
  <si>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</si>
  <si>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</si>
  <si>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</si>
  <si>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</si>
  <si>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</si>
  <si>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</si>
  <si>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</si>
  <si>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</si>
  <si>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</si>
  <si>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</si>
  <si>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</si>
  <si>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</si>
  <si>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</si>
  <si>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</si>
  <si>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</si>
  <si>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</si>
  <si>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</si>
  <si>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</si>
  <si>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</si>
  <si>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</si>
  <si>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</si>
  <si>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</si>
  <si>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</si>
  <si>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</si>
  <si>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</si>
  <si>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</si>
  <si>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</si>
  <si>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</si>
  <si>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</si>
  <si>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</si>
  <si>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</si>
  <si>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</si>
  <si>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</si>
  <si>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</si>
  <si>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</si>
  <si>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</si>
  <si>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</si>
  <si>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</si>
  <si>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</si>
  <si>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</si>
  <si>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</si>
  <si>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</si>
  <si>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</si>
  <si>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</si>
  <si>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</si>
  <si>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</si>
  <si>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</si>
  <si>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</si>
  <si>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</si>
  <si>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</si>
  <si>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</si>
  <si>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</si>
  <si>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</si>
  <si>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</si>
  <si>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</si>
  <si>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</si>
  <si>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</si>
  <si>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</si>
  <si>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</si>
  <si>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</si>
  <si>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</si>
  <si>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</si>
  <si>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</si>
  <si>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</si>
  <si>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</si>
  <si>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</si>
  <si>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</si>
  <si>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</si>
  <si>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</si>
  <si>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</si>
  <si>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</si>
  <si>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</si>
  <si>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</si>
  <si>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</si>
  <si>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</si>
  <si>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</si>
  <si>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</si>
  <si>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</si>
  <si>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</si>
  <si>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</si>
  <si>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</si>
  <si>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</si>
  <si>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</si>
  <si>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</si>
  <si>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</si>
  <si>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</si>
  <si>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</si>
  <si>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</si>
  <si>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</si>
  <si>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</si>
  <si>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</si>
  <si>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</si>
  <si>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</si>
  <si>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</si>
  <si>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</si>
  <si>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</si>
  <si>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</si>
  <si>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</si>
  <si>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</si>
  <si>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</si>
  <si>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</si>
  <si>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</si>
  <si>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</si>
  <si>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</si>
  <si>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</si>
  <si>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</si>
  <si>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</si>
  <si>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</si>
  <si>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</si>
  <si>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</si>
  <si>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</si>
  <si>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</si>
  <si>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</si>
  <si>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</si>
  <si>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</si>
  <si>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</si>
  <si>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</si>
  <si>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</si>
  <si>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</si>
  <si>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</si>
  <si>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</si>
  <si>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</si>
  <si>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</si>
  <si>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</si>
  <si>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</si>
  <si>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</si>
  <si>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</si>
  <si>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</si>
  <si>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</si>
  <si>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</si>
  <si>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</si>
  <si>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</si>
  <si>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</si>
  <si>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</si>
  <si>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</si>
  <si>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</si>
  <si>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</si>
  <si>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</si>
  <si>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</si>
  <si>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</si>
  <si>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</si>
  <si>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</si>
  <si>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</si>
  <si>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</si>
  <si>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</si>
  <si>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</si>
  <si>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</si>
  <si>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</si>
  <si>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</si>
  <si>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</si>
  <si>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</si>
  <si>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</si>
  <si>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</si>
  <si>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</si>
  <si>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</si>
  <si>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</si>
  <si>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</si>
  <si>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</si>
  <si>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</si>
  <si>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</si>
  <si>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</si>
  <si>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</si>
  <si>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</si>
  <si>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</si>
  <si>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</si>
  <si>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</si>
  <si>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</si>
  <si>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</si>
  <si>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</si>
  <si>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</si>
  <si>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</si>
  <si>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</si>
  <si>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</si>
  <si>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</si>
  <si>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</si>
  <si>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</si>
  <si>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</si>
  <si>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</si>
  <si>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</si>
  <si>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</si>
  <si>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</si>
  <si>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</si>
  <si>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</si>
  <si>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</si>
  <si>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</si>
  <si>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</si>
  <si>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</si>
  <si>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</si>
  <si>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</si>
  <si>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</si>
  <si>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</si>
  <si>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</si>
  <si>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</si>
  <si>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</si>
  <si>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</si>
  <si>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</si>
  <si>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</si>
  <si>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</si>
  <si>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</si>
  <si>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</si>
  <si>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</si>
  <si>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</si>
  <si>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</si>
  <si>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</si>
  <si>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</si>
  <si>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</si>
  <si>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</si>
  <si>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</si>
  <si>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</si>
  <si>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</si>
  <si>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</si>
  <si>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</si>
  <si>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</si>
  <si>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</si>
  <si>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</si>
  <si>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</si>
  <si>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</si>
  <si>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</si>
  <si>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</si>
  <si>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</si>
  <si>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</si>
  <si>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</si>
  <si>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</si>
  <si>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</si>
  <si>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</si>
  <si>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</si>
  <si>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</si>
  <si>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</si>
  <si>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</si>
  <si>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</si>
  <si>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</si>
  <si>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</si>
  <si>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</si>
  <si>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</si>
  <si>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</si>
  <si>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</si>
  <si>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</si>
  <si>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</si>
  <si>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</si>
  <si>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</si>
  <si>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</si>
  <si>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</si>
  <si>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</si>
  <si>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</si>
  <si>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</si>
  <si>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</si>
  <si>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</si>
  <si>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</si>
  <si>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</si>
  <si>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</si>
  <si>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</si>
  <si>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</si>
  <si>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</si>
  <si>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</si>
  <si>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</si>
  <si>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</si>
  <si>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</si>
  <si>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</si>
  <si>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</si>
  <si>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</si>
  <si>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</si>
  <si>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</si>
  <si>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</si>
  <si>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</si>
  <si>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</si>
  <si>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</si>
  <si>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</si>
  <si>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</si>
  <si>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</si>
  <si>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</si>
  <si>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</si>
  <si>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</si>
  <si>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</si>
  <si>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</si>
  <si>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</si>
  <si>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</si>
  <si>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</si>
  <si>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</si>
  <si>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</si>
  <si>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</si>
  <si>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</si>
  <si>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</si>
  <si>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</si>
  <si>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</si>
  <si>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</si>
  <si>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</si>
  <si>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</si>
  <si>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</si>
  <si>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</si>
  <si>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</si>
  <si>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</si>
  <si>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</si>
  <si>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</si>
  <si>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</si>
  <si>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</si>
  <si>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</si>
  <si>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</si>
  <si>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</si>
  <si>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</si>
  <si>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</si>
  <si>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</si>
  <si>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</si>
  <si>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</si>
  <si>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</si>
  <si>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</si>
  <si>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</si>
  <si>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</si>
  <si>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</si>
  <si>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</si>
  <si>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</si>
  <si>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</si>
  <si>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</si>
  <si>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</si>
  <si>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</si>
  <si>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</si>
  <si>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</si>
  <si>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</si>
  <si>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</si>
  <si>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</si>
  <si>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</si>
  <si>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</si>
  <si>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</si>
  <si>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</si>
  <si>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</si>
  <si>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</si>
  <si>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</si>
  <si>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</si>
  <si>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</si>
  <si>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</si>
  <si>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</si>
  <si>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</si>
  <si>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</si>
  <si>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</si>
  <si>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</si>
  <si>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</si>
  <si>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</si>
  <si>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</si>
  <si>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</si>
  <si>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</si>
  <si>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</si>
  <si>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</si>
  <si>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</si>
  <si>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</si>
  <si>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</si>
  <si>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</si>
  <si>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</si>
  <si>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</si>
  <si>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</si>
  <si>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</si>
  <si>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</si>
  <si>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</si>
  <si>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</si>
  <si>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</si>
  <si>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</si>
  <si>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</si>
  <si>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</si>
  <si>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</si>
  <si>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</si>
  <si>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</si>
  <si>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</si>
  <si>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</si>
  <si>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</si>
  <si>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</si>
  <si>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</si>
  <si>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</si>
  <si>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</si>
  <si>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</si>
  <si>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</si>
  <si>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</si>
  <si>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</si>
  <si>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</si>
  <si>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</si>
  <si>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</si>
  <si>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</si>
  <si>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</si>
  <si>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</si>
  <si>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</si>
  <si>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</si>
  <si>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</si>
  <si>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</si>
  <si>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</si>
  <si>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</si>
  <si>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</si>
  <si>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</si>
  <si>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</si>
  <si>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</si>
  <si>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</si>
  <si>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</si>
  <si>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</si>
  <si>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</si>
  <si>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</si>
  <si>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</si>
  <si>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</si>
  <si>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</si>
  <si>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</si>
  <si>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</si>
  <si>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</si>
  <si>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</si>
  <si>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</si>
  <si>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</si>
  <si>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</si>
  <si>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</si>
  <si>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</si>
  <si>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</si>
  <si>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</si>
  <si>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</si>
  <si>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</si>
  <si>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</si>
  <si>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</si>
  <si>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</si>
  <si>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</si>
  <si>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</si>
  <si>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</si>
  <si>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</si>
  <si>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</si>
  <si>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</si>
  <si>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</si>
  <si>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</si>
  <si>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</si>
  <si>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</si>
  <si>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</si>
  <si>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</si>
  <si>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</si>
  <si>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</si>
  <si>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</si>
  <si>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</si>
  <si>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</si>
  <si>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</si>
  <si>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</si>
  <si>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</si>
  <si>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</si>
  <si>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</si>
  <si>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</si>
  <si>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</si>
  <si>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</si>
  <si>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</si>
  <si>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</si>
  <si>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</si>
  <si>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</si>
  <si>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</si>
  <si>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</si>
  <si>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</si>
  <si>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</si>
  <si>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</si>
  <si>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</si>
  <si>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</si>
  <si>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</si>
  <si>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</si>
  <si>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</si>
  <si>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</si>
  <si>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</si>
  <si>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</si>
  <si>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</si>
  <si>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</si>
  <si>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</si>
  <si>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</si>
  <si>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</si>
  <si>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</si>
  <si>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</si>
  <si>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</si>
  <si>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</si>
  <si>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</si>
  <si>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</si>
  <si>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</si>
  <si>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</si>
  <si>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</si>
  <si>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</si>
  <si>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</si>
  <si>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</si>
  <si>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</si>
  <si>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</si>
  <si>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</si>
  <si>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</si>
  <si>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</si>
  <si>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</si>
  <si>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</si>
  <si>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</si>
  <si>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</si>
  <si>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</si>
  <si>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</si>
  <si>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</si>
  <si>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</si>
  <si>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</si>
  <si>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</si>
  <si>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</si>
  <si>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</si>
  <si>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</si>
  <si>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</si>
  <si>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</si>
  <si>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</si>
  <si>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</si>
  <si>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</si>
  <si>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</si>
  <si>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</si>
  <si>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</si>
  <si>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</si>
  <si>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</si>
  <si>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</si>
  <si>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</si>
  <si>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</si>
  <si>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</si>
  <si>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</si>
  <si>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</si>
  <si>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</si>
  <si>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</si>
  <si>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</si>
  <si>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</si>
  <si>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</si>
  <si>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</si>
  <si>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</si>
  <si>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</si>
  <si>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</si>
  <si>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</si>
  <si>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</si>
  <si>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</si>
  <si>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</si>
  <si>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</si>
  <si>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</si>
  <si>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</si>
  <si>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</si>
  <si>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</si>
  <si>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</si>
  <si>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</si>
  <si>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</si>
  <si>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</si>
  <si>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</si>
  <si>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</si>
  <si>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</si>
  <si>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</si>
  <si>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</si>
  <si>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</si>
  <si>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</si>
  <si>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</si>
  <si>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</si>
  <si>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</si>
  <si>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</si>
  <si>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</si>
  <si>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</si>
  <si>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</si>
  <si>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</si>
  <si>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</si>
  <si>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</si>
  <si>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</si>
  <si>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</si>
  <si>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</si>
  <si>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</si>
  <si>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</si>
  <si>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</si>
  <si>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</si>
  <si>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</si>
  <si>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</si>
  <si>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</si>
  <si>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</si>
  <si>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</si>
  <si>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</si>
  <si>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</si>
  <si>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</si>
  <si>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</si>
  <si>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</si>
  <si>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</si>
  <si>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</si>
  <si>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</si>
  <si>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</si>
  <si>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</si>
  <si>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</si>
  <si>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</si>
  <si>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</si>
  <si>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</si>
  <si>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</si>
  <si>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</si>
  <si>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</si>
  <si>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</si>
  <si>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</si>
  <si>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</si>
  <si>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</si>
  <si>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</si>
  <si>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</si>
  <si>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</si>
  <si>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</si>
  <si>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</si>
  <si>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</si>
  <si>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</si>
  <si>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</si>
  <si>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</si>
  <si>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</si>
  <si>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</si>
  <si>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</si>
  <si>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</si>
  <si>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</si>
  <si>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</si>
  <si>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</si>
  <si>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</si>
  <si>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</si>
  <si>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</si>
  <si>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</si>
  <si>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</si>
  <si>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</si>
  <si>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</si>
  <si>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</si>
  <si>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</si>
  <si>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</si>
  <si>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</si>
  <si>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</si>
  <si>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</si>
  <si>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</si>
  <si>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</si>
  <si>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</si>
  <si>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</si>
  <si>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</si>
  <si>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</si>
  <si>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</si>
  <si>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</si>
  <si>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</si>
  <si>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</si>
  <si>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</si>
  <si>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</si>
  <si>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</si>
  <si>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</si>
  <si>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</si>
  <si>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</si>
  <si>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</si>
  <si>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</si>
  <si>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</si>
  <si>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</si>
  <si>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</si>
  <si>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</si>
  <si>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</si>
  <si>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</si>
  <si>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</si>
  <si>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</si>
  <si>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</si>
  <si>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</si>
  <si>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</si>
  <si>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</si>
  <si>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</si>
  <si>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</si>
  <si>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</si>
  <si>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</si>
  <si>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</si>
  <si>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</si>
  <si>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</si>
  <si>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</si>
  <si>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</si>
  <si>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</si>
  <si>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</si>
  <si>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</si>
  <si>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</si>
  <si>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</si>
  <si>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</si>
  <si>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</si>
  <si>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</si>
  <si>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</si>
  <si>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</si>
  <si>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</si>
  <si>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</si>
  <si>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</si>
  <si>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</si>
  <si>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</si>
  <si>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</si>
  <si>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</si>
  <si>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</si>
  <si>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</si>
  <si>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</si>
  <si>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</si>
  <si>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</si>
  <si>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</si>
  <si>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</si>
  <si>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</si>
  <si>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</si>
  <si>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</si>
  <si>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</si>
  <si>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</si>
  <si>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</si>
  <si>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</si>
  <si>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</si>
  <si>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</si>
  <si>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</si>
  <si>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</si>
  <si>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</si>
  <si>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</si>
  <si>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</si>
  <si>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</si>
  <si>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</si>
  <si>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</si>
  <si>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</si>
  <si>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</si>
  <si>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</si>
  <si>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</si>
  <si>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</si>
  <si>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</si>
  <si>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</si>
  <si>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</si>
  <si>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</si>
  <si>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</si>
  <si>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</si>
  <si>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</si>
  <si>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</si>
  <si>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</si>
  <si>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</si>
  <si>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</si>
  <si>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</si>
  <si>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</si>
  <si>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</si>
  <si>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</si>
  <si>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</si>
  <si>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</si>
  <si>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</si>
  <si>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</si>
  <si>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</si>
  <si>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</si>
  <si>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</si>
  <si>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</si>
  <si>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</si>
  <si>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</si>
  <si>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</si>
  <si>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</si>
  <si>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</si>
  <si>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</si>
  <si>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</si>
  <si>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</si>
  <si>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</si>
  <si>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</si>
  <si>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</si>
  <si>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</si>
  <si>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</si>
  <si>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</si>
  <si>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</si>
  <si>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</si>
  <si>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</si>
  <si>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</si>
  <si>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</si>
  <si>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</si>
  <si>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</si>
  <si>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</si>
  <si>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</si>
  <si>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</si>
  <si>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</si>
  <si>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</si>
  <si>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</si>
  <si>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</si>
  <si>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</si>
  <si>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</si>
  <si>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</si>
  <si>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</si>
  <si>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</si>
  <si>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</si>
  <si>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</si>
  <si>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</si>
  <si>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</si>
  <si>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</si>
  <si>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</si>
  <si>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</si>
  <si>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</si>
  <si>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</si>
  <si>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</si>
  <si>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</si>
  <si>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</si>
  <si>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</si>
  <si>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</si>
  <si>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</si>
  <si>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</si>
  <si>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</si>
  <si>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</si>
  <si>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</si>
  <si>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</si>
  <si>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</si>
  <si>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</si>
  <si>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</si>
  <si>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</si>
  <si>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</si>
  <si>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</si>
  <si>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</si>
  <si>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</si>
  <si>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</si>
  <si>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</si>
  <si>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</si>
  <si>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</si>
  <si>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</si>
  <si>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</si>
  <si>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</si>
  <si>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</si>
  <si>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</si>
  <si>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</si>
  <si>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</si>
  <si>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</si>
  <si>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</si>
  <si>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</si>
  <si>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</si>
  <si>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</si>
  <si>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</si>
  <si>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</si>
  <si>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</si>
  <si>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</si>
  <si>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</si>
  <si>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</si>
  <si>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</si>
  <si>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</si>
  <si>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</si>
  <si>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</si>
  <si>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</si>
  <si>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</si>
  <si>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</si>
  <si>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</si>
  <si>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</si>
  <si>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</si>
  <si>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</si>
  <si>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</si>
  <si>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</si>
  <si>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</si>
  <si>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</si>
  <si>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</si>
  <si>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</si>
  <si>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</si>
  <si>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</si>
  <si>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</si>
  <si>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</si>
  <si>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</si>
  <si>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</si>
  <si>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</si>
  <si>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</si>
  <si>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</si>
  <si>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</si>
  <si>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</si>
  <si>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</si>
  <si>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</si>
  <si>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</si>
  <si>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</si>
  <si>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</si>
  <si>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</si>
  <si>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</si>
  <si>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</si>
  <si>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</si>
  <si>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</si>
  <si>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</si>
  <si>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</si>
  <si>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</si>
  <si>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</si>
  <si>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</si>
  <si>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</si>
  <si>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</si>
  <si>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</si>
  <si>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</si>
  <si>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</si>
  <si>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</si>
  <si>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</si>
  <si>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</si>
  <si>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</si>
  <si>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</si>
  <si>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</si>
  <si>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</si>
  <si>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</si>
  <si>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</si>
  <si>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</si>
  <si>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</si>
  <si>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</si>
  <si>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</si>
  <si>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</si>
  <si>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</si>
  <si>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</si>
  <si>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</si>
  <si>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</si>
  <si>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</si>
  <si>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</si>
  <si>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</si>
  <si>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</si>
  <si>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</si>
  <si>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</si>
  <si>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</si>
  <si>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</si>
  <si>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</si>
  <si>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</si>
  <si>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</si>
  <si>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</si>
  <si>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</si>
  <si>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</si>
  <si>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</si>
  <si>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</si>
  <si>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</si>
  <si>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</si>
  <si>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</si>
  <si>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</si>
  <si>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</si>
  <si>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</si>
  <si>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</si>
  <si>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</si>
  <si>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</si>
  <si>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</si>
  <si>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</si>
  <si>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</si>
  <si>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</si>
  <si>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</si>
  <si>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</si>
  <si>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</si>
  <si>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</si>
  <si>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</si>
  <si>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</si>
  <si>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</si>
  <si>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</si>
  <si>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</si>
  <si>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</si>
  <si>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</si>
  <si>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</si>
  <si>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</si>
  <si>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</si>
  <si>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</si>
  <si>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</si>
  <si>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</si>
  <si>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</si>
  <si>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</si>
  <si>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</si>
  <si>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</si>
  <si>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</si>
  <si>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</si>
  <si>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</si>
  <si>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</si>
  <si>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</si>
  <si>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</si>
  <si>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</si>
  <si>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</si>
  <si>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</si>
  <si>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</si>
  <si>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</si>
  <si>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</si>
  <si>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</si>
  <si>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</si>
  <si>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</si>
  <si>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</si>
  <si>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</si>
  <si>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</si>
  <si>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</si>
  <si>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</si>
  <si>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</si>
  <si>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</si>
  <si>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</si>
  <si>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</si>
  <si>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</si>
  <si>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</si>
  <si>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</si>
  <si>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</si>
  <si>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</si>
  <si>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</si>
  <si>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</si>
  <si>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</si>
  <si>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</si>
  <si>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</si>
  <si>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</si>
  <si>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</si>
  <si>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</si>
  <si>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</si>
  <si>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</si>
  <si>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</si>
  <si>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</si>
  <si>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</si>
  <si>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</si>
  <si>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</si>
  <si>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</si>
  <si>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</si>
  <si>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</si>
  <si>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</si>
  <si>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</si>
  <si>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</si>
  <si>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</si>
  <si>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</si>
  <si>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</si>
  <si>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</si>
  <si>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</si>
  <si>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</si>
  <si>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</si>
  <si>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</si>
  <si>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</si>
  <si>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</si>
  <si>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</si>
  <si>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</si>
  <si>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</si>
  <si>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</si>
  <si>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</si>
  <si>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</si>
  <si>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</si>
  <si>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</si>
  <si>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</si>
  <si>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</si>
  <si>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</si>
  <si>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</si>
  <si>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</si>
  <si>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</si>
  <si>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</si>
  <si>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</si>
  <si>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</si>
  <si>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</si>
  <si>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</si>
  <si>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</si>
  <si>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</si>
  <si>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</si>
  <si>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</si>
  <si>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</si>
  <si>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</si>
  <si>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</si>
  <si>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</si>
  <si>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</si>
  <si>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</si>
  <si>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</si>
  <si>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</si>
  <si>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</si>
  <si>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</si>
  <si>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</si>
  <si>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</si>
  <si>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</si>
  <si>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</si>
  <si>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</si>
  <si>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</si>
  <si>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</si>
  <si>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</si>
  <si>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</si>
  <si>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</si>
  <si>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</si>
  <si>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</si>
  <si>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</si>
  <si>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</si>
  <si>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</si>
  <si>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</si>
  <si>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</si>
  <si>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</si>
  <si>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</si>
  <si>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</si>
  <si>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</si>
  <si>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</si>
  <si>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</si>
  <si>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</si>
  <si>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</si>
  <si>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</si>
  <si>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</si>
  <si>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</si>
  <si>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</si>
  <si>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</si>
  <si>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</si>
  <si>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</si>
  <si>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</si>
  <si>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</si>
  <si>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</si>
  <si>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</si>
  <si>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</si>
  <si>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</si>
  <si>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</si>
  <si>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</si>
  <si>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</si>
  <si>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</si>
  <si>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</si>
  <si>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</si>
  <si>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</si>
  <si>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</si>
  <si>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</si>
  <si>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</si>
  <si>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</si>
  <si>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</si>
  <si>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</si>
  <si>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</si>
  <si>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</si>
  <si>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</si>
  <si>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</si>
  <si>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</si>
  <si>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</si>
  <si>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</si>
  <si>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</si>
  <si>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</si>
  <si>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</si>
  <si>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</si>
  <si>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</si>
  <si>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</si>
  <si>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</si>
  <si>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</si>
  <si>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</si>
  <si>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</si>
  <si>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</si>
  <si>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</si>
  <si>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</si>
  <si>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</si>
  <si>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</si>
  <si>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</si>
  <si>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</si>
  <si>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</si>
  <si>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</si>
  <si>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</si>
  <si>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</si>
  <si>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</si>
  <si>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</si>
  <si>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</si>
  <si>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</si>
  <si>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</si>
  <si>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</si>
  <si>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</si>
  <si>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</si>
  <si>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</si>
  <si>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</si>
  <si>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</si>
  <si>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</si>
  <si>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</si>
  <si>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</si>
  <si>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</si>
  <si>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</si>
  <si>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</si>
  <si>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</si>
  <si>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</si>
  <si>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</si>
  <si>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</si>
  <si>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</si>
  <si>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</si>
  <si>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</si>
  <si>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</si>
  <si>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</si>
  <si>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</si>
  <si>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</si>
  <si>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</si>
  <si>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</si>
  <si>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</si>
  <si>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</si>
  <si>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</si>
  <si>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</si>
  <si>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</si>
  <si>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</si>
  <si>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</si>
  <si>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</si>
  <si>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</si>
  <si>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</si>
  <si>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</si>
  <si>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</si>
  <si>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</si>
  <si>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</si>
  <si>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</si>
  <si>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</si>
  <si>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</si>
  <si>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</si>
  <si>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</si>
  <si>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</si>
  <si>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</si>
  <si>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</si>
  <si>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</si>
  <si>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</si>
  <si>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</si>
  <si>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</si>
  <si>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</si>
  <si>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</si>
  <si>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</si>
  <si>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</si>
  <si>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</si>
  <si>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</si>
  <si>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</si>
  <si>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</si>
  <si>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</si>
  <si>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</si>
  <si>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</si>
  <si>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</si>
  <si>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</si>
  <si>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</si>
  <si>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</si>
  <si>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</si>
  <si>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</si>
  <si>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</si>
  <si>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</si>
  <si>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</si>
  <si>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</si>
  <si>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</si>
  <si>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</si>
  <si>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</si>
  <si>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</si>
  <si>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</si>
  <si>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</si>
  <si>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</si>
  <si>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</si>
  <si>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</si>
  <si>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</si>
  <si>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</si>
  <si>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</si>
  <si>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</si>
  <si>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</si>
  <si>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</si>
  <si>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</si>
  <si>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</si>
  <si>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</si>
  <si>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</si>
  <si>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</si>
  <si>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</si>
  <si>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</si>
  <si>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</si>
  <si>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</si>
  <si>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</si>
  <si>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</si>
  <si>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</si>
  <si>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</si>
  <si>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</si>
  <si>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</si>
  <si>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</si>
  <si>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</si>
  <si>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</si>
  <si>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</si>
  <si>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</si>
  <si>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</si>
  <si>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</si>
  <si>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</si>
  <si>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</si>
  <si>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</si>
  <si>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</si>
  <si>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</si>
  <si>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</si>
  <si>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</si>
  <si>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</si>
  <si>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</si>
  <si>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</si>
  <si>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</si>
  <si>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</si>
  <si>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</si>
  <si>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</si>
  <si>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</si>
  <si>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</si>
  <si>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</si>
  <si>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</si>
  <si>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</si>
  <si>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</si>
  <si>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</si>
  <si>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</si>
  <si>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</si>
  <si>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</si>
  <si>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</si>
  <si>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</si>
  <si>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</si>
  <si>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</si>
  <si>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</si>
  <si>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</si>
  <si>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</si>
  <si>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</si>
  <si>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</si>
  <si>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</si>
  <si>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</si>
  <si>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</si>
  <si>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</si>
  <si>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</si>
  <si>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</si>
  <si>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</si>
  <si>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</si>
  <si>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</si>
  <si>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</si>
  <si>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</si>
  <si>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</si>
  <si>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</si>
  <si>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</si>
  <si>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</si>
  <si>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</si>
  <si>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</si>
  <si>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</si>
  <si>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</si>
  <si>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</si>
  <si>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</si>
  <si>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</si>
  <si>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</si>
  <si>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</si>
  <si>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</si>
  <si>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</si>
  <si>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</si>
  <si>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</si>
  <si>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</si>
  <si>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</si>
  <si>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</si>
  <si>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</si>
  <si>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</si>
  <si>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</si>
  <si>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</si>
  <si>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</si>
  <si>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</si>
  <si>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</si>
  <si>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</si>
  <si>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</si>
  <si>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</si>
  <si>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</si>
  <si>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</si>
  <si>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</si>
  <si>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</si>
  <si>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</si>
  <si>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</si>
  <si>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</si>
  <si>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</si>
  <si>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</si>
  <si>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</si>
  <si>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</si>
  <si>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</si>
  <si>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</si>
  <si>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</si>
  <si>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</si>
  <si>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</si>
  <si>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</si>
  <si>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</si>
  <si>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</si>
  <si>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</si>
  <si>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</si>
  <si>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</si>
  <si>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</si>
  <si>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</si>
  <si>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</si>
  <si>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</si>
  <si>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</si>
  <si>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</si>
  <si>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</si>
  <si>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</si>
  <si>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</si>
  <si>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</si>
  <si>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</si>
  <si>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</si>
  <si>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</si>
  <si>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</si>
  <si>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</si>
  <si>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</si>
  <si>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</si>
  <si>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</si>
  <si>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</si>
  <si>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</si>
  <si>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</si>
  <si>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</si>
  <si>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</si>
  <si>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</si>
  <si>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</si>
  <si>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</si>
  <si>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</si>
  <si>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</si>
  <si>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</si>
  <si>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</si>
  <si>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</si>
  <si>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</si>
  <si>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</si>
  <si>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</si>
  <si>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</si>
  <si>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</si>
  <si>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</si>
  <si>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</si>
  <si>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</si>
  <si>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</si>
  <si>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</si>
  <si>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</si>
  <si>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</si>
  <si>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</si>
  <si>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</si>
  <si>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</si>
  <si>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</si>
  <si>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</si>
  <si>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</si>
  <si>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</si>
  <si>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</si>
  <si>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</si>
  <si>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</si>
  <si>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</si>
  <si>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</si>
  <si>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</si>
  <si>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</si>
  <si>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</si>
  <si>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</si>
  <si>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</si>
  <si>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</si>
  <si>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</si>
  <si>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</si>
  <si>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</si>
  <si>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</si>
  <si>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</si>
  <si>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</si>
  <si>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</si>
  <si>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</si>
  <si>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</si>
  <si>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</si>
  <si>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</si>
  <si>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</si>
  <si>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</si>
  <si>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</si>
  <si>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</si>
  <si>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</si>
  <si>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</si>
  <si>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</si>
  <si>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</si>
  <si>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</si>
  <si>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</si>
  <si>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</si>
  <si>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</si>
  <si>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</si>
  <si>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</si>
  <si>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</si>
  <si>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</si>
  <si>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</si>
  <si>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</si>
  <si>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</si>
  <si>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</si>
  <si>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</si>
  <si>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</si>
  <si>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</si>
  <si>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</si>
  <si>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</si>
  <si>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</si>
  <si>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</si>
  <si>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</si>
  <si>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</si>
  <si>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</si>
  <si>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</si>
  <si>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</si>
  <si>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</si>
  <si>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</si>
  <si>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</si>
  <si>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</si>
  <si>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</si>
  <si>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</si>
  <si>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</si>
  <si>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</si>
  <si>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</si>
  <si>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</si>
  <si>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</si>
  <si>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</si>
  <si>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</si>
  <si>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</si>
  <si>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</si>
  <si>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</si>
  <si>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</si>
  <si>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</si>
  <si>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</si>
  <si>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</si>
  <si>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</si>
  <si>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</si>
  <si>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</si>
  <si>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</si>
  <si>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</si>
  <si>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</si>
  <si>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</si>
  <si>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</si>
  <si>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</si>
  <si>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</si>
  <si>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</si>
  <si>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</si>
  <si>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</si>
  <si>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</si>
  <si>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</si>
  <si>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</si>
  <si>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</si>
  <si>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</si>
  <si>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</si>
  <si>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</si>
  <si>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</si>
  <si>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</si>
  <si>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</si>
  <si>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</si>
  <si>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</si>
  <si>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</si>
  <si>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</si>
  <si>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</si>
  <si>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</si>
  <si>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</si>
  <si>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</si>
  <si>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</si>
  <si>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</si>
  <si>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</si>
  <si>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</si>
  <si>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</si>
  <si>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</si>
  <si>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</si>
  <si>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</si>
  <si>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</si>
  <si>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</si>
  <si>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</si>
  <si>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</si>
  <si>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</si>
  <si>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</si>
  <si>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</si>
  <si>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</si>
  <si>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</si>
  <si>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</si>
  <si>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</si>
  <si>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</si>
  <si>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</si>
  <si>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</si>
  <si>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</si>
  <si>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</si>
  <si>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</si>
  <si>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</si>
  <si>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</si>
  <si>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</si>
  <si>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</si>
  <si>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</si>
  <si>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</si>
  <si>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</si>
  <si>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</si>
  <si>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</si>
  <si>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</si>
  <si>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</si>
  <si>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</si>
  <si>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</si>
  <si>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</si>
  <si>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</si>
  <si>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</si>
  <si>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</si>
  <si>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</si>
  <si>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</si>
  <si>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</si>
  <si>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</si>
  <si>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</si>
  <si>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</si>
  <si>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</si>
  <si>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</si>
  <si>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</si>
  <si>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</si>
  <si>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</si>
  <si>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</si>
  <si>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</si>
  <si>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</si>
  <si>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</si>
  <si>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</si>
  <si>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</si>
  <si>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</si>
  <si>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</si>
  <si>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</si>
  <si>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</si>
  <si>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</si>
  <si>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</si>
  <si>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</si>
  <si>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</si>
  <si>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</si>
  <si>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</si>
  <si>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</si>
  <si>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</si>
  <si>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</si>
  <si>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</si>
  <si>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</si>
  <si>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</si>
  <si>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</si>
  <si>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</si>
  <si>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</si>
  <si>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</si>
  <si>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</si>
  <si>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</si>
  <si>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</si>
  <si>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</si>
  <si>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</si>
  <si>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</si>
  <si>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</si>
  <si>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</si>
  <si>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</si>
  <si>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</si>
  <si>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</si>
  <si>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</si>
  <si>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</si>
  <si>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</si>
  <si>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</si>
  <si>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</si>
  <si>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</si>
  <si>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</si>
  <si>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</si>
  <si>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</si>
  <si>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</si>
  <si>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</si>
  <si>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</si>
  <si>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</si>
  <si>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</si>
  <si>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</si>
  <si>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</si>
  <si>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</si>
  <si>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</si>
  <si>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</si>
  <si>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</si>
  <si>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</si>
  <si>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</si>
  <si>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</si>
  <si>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</si>
  <si>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</si>
  <si>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</si>
  <si>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</si>
  <si>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</si>
  <si>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</si>
  <si>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</si>
  <si>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</si>
  <si>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</si>
  <si>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</si>
  <si>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</si>
  <si>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</si>
  <si>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</si>
  <si>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</si>
  <si>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</si>
  <si>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</si>
  <si>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</si>
  <si>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</si>
  <si>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</si>
  <si>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</si>
  <si>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</si>
  <si>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</si>
  <si>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</si>
  <si>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</si>
  <si>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</si>
  <si>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</si>
  <si>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</si>
  <si>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</si>
  <si>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</si>
  <si>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</si>
  <si>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</si>
  <si>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</si>
  <si>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</si>
  <si>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</si>
  <si>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</si>
  <si>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</si>
  <si>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</si>
  <si>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</si>
  <si>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</si>
  <si>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</si>
  <si>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</si>
  <si>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</si>
  <si>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</si>
  <si>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</si>
  <si>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</si>
  <si>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</si>
  <si>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</si>
  <si>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</si>
  <si>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</si>
  <si>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</si>
  <si>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</si>
  <si>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</si>
  <si>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</si>
  <si>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</si>
  <si>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</si>
  <si>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</si>
  <si>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</si>
  <si>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</si>
  <si>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</si>
  <si>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</si>
  <si>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</si>
  <si>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</si>
  <si>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</si>
  <si>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</si>
  <si>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</si>
  <si>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</si>
  <si>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</si>
  <si>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</si>
  <si>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</si>
  <si>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</si>
  <si>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</si>
  <si>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</si>
  <si>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</si>
  <si>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</si>
  <si>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</si>
  <si>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</si>
  <si>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</si>
  <si>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</si>
  <si>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</si>
  <si>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</si>
  <si>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</si>
  <si>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</si>
  <si>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</si>
  <si>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</si>
  <si>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</si>
  <si>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</si>
  <si>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</si>
  <si>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</si>
  <si>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</si>
  <si>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</si>
  <si>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</si>
  <si>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</si>
  <si>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</si>
  <si>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</si>
  <si>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</si>
  <si>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</si>
  <si>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</si>
  <si>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</si>
  <si>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</si>
  <si>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</si>
  <si>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</si>
  <si>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</si>
  <si>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</si>
  <si>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</si>
  <si>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</si>
  <si>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</si>
  <si>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</si>
  <si>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</si>
  <si>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</si>
  <si>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</si>
  <si>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</si>
  <si>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</si>
  <si>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</si>
  <si>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</si>
  <si>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</si>
  <si>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</si>
  <si>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</si>
  <si>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</si>
  <si>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</si>
  <si>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</si>
  <si>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</si>
  <si>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</si>
  <si>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</si>
  <si>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</si>
  <si>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</si>
  <si>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</si>
  <si>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</si>
  <si>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</si>
  <si>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</si>
  <si>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</si>
  <si>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</si>
  <si>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</si>
  <si>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</si>
  <si>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</si>
  <si>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</si>
  <si>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</si>
  <si>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</si>
  <si>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</si>
  <si>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</si>
  <si>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</si>
  <si>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</si>
  <si>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</si>
  <si>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</si>
  <si>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</si>
  <si>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</si>
  <si>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</si>
  <si>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</si>
  <si>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</si>
  <si>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</si>
  <si>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</si>
  <si>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</si>
  <si>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</si>
  <si>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</si>
  <si>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</si>
  <si>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</si>
  <si>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</si>
  <si>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</si>
  <si>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</si>
  <si>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</si>
  <si>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</si>
  <si>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</si>
  <si>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</si>
  <si>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</si>
  <si>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</si>
  <si>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</si>
  <si>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</si>
  <si>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</si>
  <si>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</si>
  <si>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</si>
  <si>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</si>
  <si>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</si>
  <si>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</si>
  <si>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</si>
  <si>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</si>
  <si>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</si>
  <si>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</si>
  <si>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</si>
  <si>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</si>
  <si>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</si>
  <si>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</si>
  <si>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</si>
  <si>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</si>
  <si>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</si>
  <si>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</si>
  <si>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</si>
  <si>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</si>
  <si>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</si>
  <si>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</si>
  <si>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</si>
  <si>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</si>
  <si>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</si>
  <si>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</si>
  <si>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</si>
  <si>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</si>
  <si>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</si>
  <si>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</si>
  <si>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</si>
  <si>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</si>
  <si>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</si>
  <si>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</si>
  <si>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</si>
  <si>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</si>
  <si>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</si>
  <si>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</si>
  <si>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</si>
  <si>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</si>
  <si>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</si>
  <si>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</si>
  <si>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</si>
  <si>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</si>
  <si>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</si>
  <si>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</si>
  <si>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</si>
  <si>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</si>
  <si>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</si>
  <si>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</si>
  <si>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</si>
  <si>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</si>
  <si>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</si>
  <si>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</si>
  <si>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</si>
  <si>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</si>
  <si>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</si>
  <si>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</si>
  <si>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</si>
  <si>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</si>
  <si>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</si>
  <si>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</si>
  <si>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</si>
  <si>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</si>
  <si>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</si>
  <si>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</si>
  <si>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</si>
  <si>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</si>
  <si>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</si>
  <si>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</si>
  <si>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</si>
  <si>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</si>
  <si>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</si>
  <si>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</si>
  <si>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</si>
  <si>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</si>
  <si>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</si>
  <si>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</si>
  <si>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</si>
  <si>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</si>
  <si>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</si>
  <si>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</si>
  <si>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</si>
  <si>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</si>
  <si>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</si>
  <si>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</si>
  <si>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</si>
  <si>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</si>
  <si>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</si>
  <si>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</si>
  <si>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</si>
  <si>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</si>
  <si>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</si>
  <si>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</si>
  <si>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</si>
  <si>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</si>
  <si>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</si>
  <si>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</si>
  <si>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</si>
  <si>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</si>
  <si>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</si>
  <si>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</si>
  <si>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</si>
  <si>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</si>
  <si>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</si>
  <si>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</si>
  <si>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</si>
  <si>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</si>
  <si>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</si>
  <si>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</si>
  <si>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</si>
  <si>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</si>
  <si>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</si>
  <si>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</si>
  <si>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</si>
  <si>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</si>
  <si>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</si>
  <si>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</si>
  <si>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</si>
  <si>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</si>
  <si>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</si>
  <si>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</si>
  <si>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</si>
  <si>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</si>
  <si>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</si>
  <si>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</si>
  <si>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</si>
  <si>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</si>
  <si>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</si>
  <si>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</si>
  <si>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</si>
  <si>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</si>
  <si>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</si>
  <si>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</si>
  <si>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</si>
  <si>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</si>
  <si>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</si>
  <si>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</si>
  <si>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</si>
  <si>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</si>
  <si>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</si>
  <si>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</si>
  <si>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</si>
  <si>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</si>
  <si>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</si>
  <si>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</si>
  <si>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</si>
  <si>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</si>
  <si>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</si>
  <si>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</si>
  <si>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</si>
  <si>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</si>
  <si>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</si>
  <si>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</si>
  <si>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</si>
  <si>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</si>
  <si>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</si>
  <si>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</si>
  <si>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</si>
  <si>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</si>
  <si>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</si>
  <si>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</si>
  <si>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</si>
  <si>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</si>
  <si>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</si>
  <si>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</si>
  <si>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</si>
  <si>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</si>
  <si>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</si>
  <si>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</si>
  <si>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</si>
  <si>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</si>
  <si>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</si>
  <si>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</si>
  <si>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</si>
  <si>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</si>
  <si>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</si>
  <si>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</si>
  <si>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</si>
  <si>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</si>
  <si>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</si>
  <si>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</si>
  <si>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</si>
  <si>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</si>
  <si>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</si>
  <si>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</si>
  <si>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</si>
  <si>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</si>
  <si>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</si>
  <si>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</si>
  <si>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</si>
  <si>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</si>
  <si>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</si>
  <si>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</si>
  <si>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</si>
  <si>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</si>
  <si>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</si>
  <si>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</si>
  <si>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</si>
  <si>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</si>
  <si>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</si>
  <si>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</si>
  <si>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</si>
  <si>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</si>
  <si>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</si>
  <si>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</si>
  <si>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</si>
  <si>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</si>
  <si>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</si>
  <si>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</si>
  <si>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</si>
  <si>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</si>
  <si>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</si>
  <si>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</si>
  <si>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</si>
  <si>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</si>
  <si>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</si>
  <si>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</si>
  <si>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</si>
  <si>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</si>
  <si>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</si>
  <si>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</si>
  <si>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</si>
  <si>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</si>
  <si>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</si>
  <si>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</si>
  <si>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</si>
  <si>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</si>
  <si>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</si>
  <si>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</si>
  <si>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</si>
  <si>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</si>
  <si>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</si>
  <si>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</si>
  <si>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</si>
  <si>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</si>
  <si>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</si>
  <si>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</si>
  <si>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</si>
  <si>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</si>
  <si>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</si>
  <si>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</si>
  <si>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</si>
  <si>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</si>
  <si>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</si>
  <si>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</si>
  <si>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</si>
  <si>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</si>
  <si>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</si>
  <si>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</si>
  <si>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</si>
  <si>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</si>
  <si>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</si>
  <si>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</si>
  <si>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</si>
  <si>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</si>
  <si>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</si>
  <si>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</si>
  <si>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</si>
  <si>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</si>
  <si>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</si>
  <si>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</si>
  <si>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</si>
  <si>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</si>
  <si>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</si>
  <si>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</si>
  <si>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</si>
  <si>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</si>
  <si>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</si>
  <si>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</si>
  <si>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</si>
  <si>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</si>
  <si>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</si>
  <si>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</si>
  <si>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</si>
  <si>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</si>
  <si>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</si>
  <si>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</si>
  <si>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</si>
  <si>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</si>
  <si>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</si>
  <si>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</si>
  <si>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</si>
  <si>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</si>
  <si>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</si>
  <si>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</si>
  <si>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</si>
  <si>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</si>
  <si>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</si>
  <si>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</si>
  <si>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</si>
  <si>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</si>
  <si>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</si>
  <si>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</si>
  <si>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</si>
  <si>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</si>
  <si>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</si>
  <si>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</si>
  <si>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</si>
  <si>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</si>
  <si>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</si>
  <si>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</si>
  <si>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</si>
  <si>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</si>
  <si>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</si>
  <si>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</si>
  <si>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</si>
  <si>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</si>
  <si>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</si>
  <si>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</si>
  <si>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</si>
  <si>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</si>
  <si>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</si>
  <si>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</si>
  <si>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</si>
  <si>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</si>
  <si>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</si>
  <si>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</si>
  <si>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</si>
  <si>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</si>
  <si>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</si>
  <si>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</si>
  <si>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</si>
  <si>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</si>
  <si>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</si>
  <si>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</si>
  <si>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</si>
  <si>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</si>
  <si>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</si>
  <si>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</si>
  <si>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</si>
  <si>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</si>
  <si>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</si>
  <si>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</si>
  <si>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</si>
  <si>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</si>
  <si>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</si>
  <si>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</si>
  <si>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</si>
  <si>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</si>
  <si>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</si>
  <si>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</si>
  <si>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</si>
  <si>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</si>
  <si>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</si>
  <si>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</si>
  <si>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</si>
  <si>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</si>
  <si>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</si>
  <si>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</si>
  <si>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</si>
  <si>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</si>
  <si>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</si>
  <si>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</si>
  <si>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</si>
  <si>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</si>
  <si>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</si>
  <si>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</si>
  <si>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</si>
  <si>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</si>
  <si>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</si>
  <si>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</si>
  <si>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</si>
  <si>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</si>
  <si>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</si>
  <si>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</si>
  <si>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</si>
  <si>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</si>
  <si>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</si>
  <si>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</si>
  <si>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</si>
  <si>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</si>
  <si>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</si>
  <si>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</si>
  <si>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</si>
  <si>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</si>
  <si>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</si>
  <si>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</si>
  <si>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</si>
  <si>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</si>
  <si>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</si>
  <si>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</si>
  <si>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</si>
  <si>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</si>
  <si>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</si>
  <si>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</si>
  <si>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</si>
  <si>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</si>
  <si>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</si>
  <si>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</si>
  <si>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</si>
  <si>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</si>
  <si>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</si>
  <si>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</si>
  <si>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</si>
  <si>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</si>
  <si>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</si>
  <si>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</si>
  <si>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</si>
  <si>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</si>
  <si>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</si>
  <si>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</si>
  <si>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</si>
  <si>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</si>
  <si>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</si>
  <si>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</si>
  <si>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</si>
  <si>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</si>
  <si>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</si>
  <si>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</si>
  <si>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</si>
  <si>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</si>
  <si>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</si>
  <si>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</si>
  <si>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</si>
  <si>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</si>
  <si>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</si>
  <si>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</si>
  <si>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</si>
  <si>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</si>
  <si>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</si>
  <si>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</si>
  <si>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</si>
  <si>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</si>
  <si>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</si>
  <si>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</si>
  <si>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</si>
  <si>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</si>
  <si>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</si>
  <si>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</si>
  <si>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</si>
  <si>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</si>
  <si>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</si>
  <si>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</si>
  <si>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</si>
  <si>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</si>
  <si>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</si>
  <si>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</si>
  <si>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</si>
  <si>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</si>
  <si>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</si>
  <si>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</si>
  <si>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</si>
  <si>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</si>
  <si>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</si>
  <si>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</si>
  <si>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</si>
  <si>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</si>
  <si>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</si>
  <si>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</si>
  <si>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</si>
  <si>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</si>
  <si>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</si>
  <si>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</si>
  <si>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</si>
  <si>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</si>
  <si>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</si>
  <si>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</si>
  <si>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</si>
  <si>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</si>
  <si>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</si>
  <si>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</si>
  <si>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</si>
  <si>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</si>
  <si>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</si>
  <si>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</si>
  <si>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</si>
  <si>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</si>
  <si>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</si>
  <si>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</si>
  <si>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</si>
  <si>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</si>
  <si>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</si>
  <si>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</si>
  <si>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</si>
  <si>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</si>
  <si>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</si>
  <si>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</si>
  <si>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</si>
  <si>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</si>
  <si>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</si>
  <si>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</si>
  <si>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</si>
  <si>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</si>
  <si>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</si>
  <si>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</si>
  <si>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</si>
  <si>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</si>
  <si>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</si>
  <si>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</si>
  <si>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</si>
  <si>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</si>
  <si>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</si>
  <si>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</si>
  <si>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</si>
  <si>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</si>
  <si>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</si>
  <si>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</si>
  <si>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</si>
  <si>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</si>
  <si>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</si>
  <si>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</si>
  <si>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</si>
  <si>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</si>
  <si>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</si>
  <si>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</si>
  <si>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</si>
  <si>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</si>
  <si>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</si>
  <si>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</si>
  <si>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</si>
  <si>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</si>
  <si>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</si>
  <si>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</si>
  <si>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</si>
  <si>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</si>
  <si>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</si>
  <si>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</si>
  <si>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</si>
  <si>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</si>
  <si>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</si>
  <si>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</si>
  <si>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</si>
  <si>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</si>
  <si>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</si>
  <si>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</si>
  <si>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</si>
  <si>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</si>
  <si>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</si>
  <si>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</si>
  <si>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</si>
  <si>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</si>
  <si>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</si>
  <si>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</si>
  <si>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</si>
  <si>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</si>
  <si>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</si>
  <si>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</si>
  <si>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</si>
  <si>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</si>
  <si>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</si>
  <si>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</si>
  <si>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</si>
  <si>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</si>
  <si>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</si>
  <si>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</si>
  <si>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</si>
  <si>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</si>
  <si>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</si>
  <si>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</si>
  <si>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</si>
  <si>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</si>
  <si>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</si>
  <si>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</si>
  <si>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</si>
  <si>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</si>
  <si>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</si>
  <si>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</si>
  <si>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</si>
  <si>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</si>
  <si>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</si>
  <si>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</si>
  <si>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</si>
  <si>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</si>
  <si>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</si>
  <si>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</si>
  <si>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</si>
  <si>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</si>
  <si>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</si>
  <si>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</si>
  <si>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</si>
  <si>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</si>
  <si>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</si>
  <si>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</si>
  <si>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</si>
  <si>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</si>
  <si>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</si>
  <si>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</si>
  <si>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</si>
  <si>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</si>
  <si>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</si>
  <si>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</si>
  <si>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</si>
  <si>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</si>
  <si>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</si>
  <si>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</si>
  <si>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</si>
  <si>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</si>
  <si>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</si>
  <si>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</si>
  <si>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</si>
  <si>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</si>
  <si>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</si>
  <si>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</si>
  <si>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</si>
  <si>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</si>
  <si>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</si>
  <si>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</si>
  <si>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</si>
  <si>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</si>
  <si>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</si>
  <si>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</si>
  <si>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</si>
  <si>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</si>
  <si>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</si>
  <si>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</si>
  <si>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</si>
  <si>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</si>
  <si>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</si>
  <si>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</si>
  <si>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</si>
  <si>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</si>
  <si>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</si>
  <si>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</si>
  <si>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</si>
  <si>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</si>
  <si>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</si>
  <si>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</si>
  <si>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</si>
  <si>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</si>
  <si>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</si>
  <si>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</si>
  <si>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</si>
  <si>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</si>
  <si>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</si>
  <si>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</si>
  <si>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</si>
  <si>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</si>
  <si>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</si>
  <si>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</si>
  <si>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</si>
  <si>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</si>
  <si>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</si>
  <si>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</si>
  <si>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</si>
  <si>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</si>
  <si>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</si>
  <si>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</si>
  <si>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</si>
  <si>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</si>
  <si>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</si>
  <si>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</si>
  <si>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</si>
  <si>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</si>
  <si>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</si>
  <si>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</si>
  <si>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</si>
  <si>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</si>
  <si>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</si>
  <si>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</si>
  <si>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</si>
  <si>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</si>
  <si>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</si>
  <si>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</si>
  <si>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</si>
  <si>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</si>
  <si>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</si>
  <si>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</si>
  <si>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</si>
  <si>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</si>
  <si>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</si>
  <si>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</si>
  <si>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</si>
  <si>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</si>
  <si>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</si>
  <si>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</si>
  <si>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</si>
  <si>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</si>
  <si>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</si>
  <si>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</si>
  <si>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</si>
  <si>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</si>
  <si>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</si>
  <si>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</si>
  <si>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</si>
  <si>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</si>
  <si>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</si>
  <si>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</si>
  <si>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</si>
  <si>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</si>
  <si>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</si>
  <si>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</si>
  <si>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</si>
  <si>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</si>
  <si>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</si>
  <si>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</si>
  <si>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</si>
  <si>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</si>
  <si>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</si>
  <si>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</si>
  <si>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</si>
  <si>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</si>
  <si>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</si>
  <si>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</si>
  <si>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</si>
  <si>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</si>
  <si>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</si>
  <si>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</si>
  <si>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</si>
  <si>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</si>
  <si>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</si>
  <si>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</si>
  <si>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</si>
  <si>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</si>
  <si>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</si>
  <si>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</si>
  <si>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</si>
  <si>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</si>
  <si>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</si>
  <si>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</si>
  <si>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</si>
  <si>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</si>
  <si>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</si>
  <si>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</si>
  <si>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</si>
  <si>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</si>
  <si>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</si>
  <si>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</si>
  <si>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</si>
  <si>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</si>
  <si>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</si>
  <si>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</si>
  <si>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</si>
  <si>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</si>
  <si>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</si>
  <si>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</si>
  <si>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</si>
  <si>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</si>
  <si>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</si>
  <si>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</si>
  <si>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</si>
  <si>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</si>
  <si>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</si>
  <si>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</si>
  <si>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</si>
  <si>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</si>
  <si>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</si>
  <si>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</si>
  <si>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</si>
  <si>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</si>
  <si>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</si>
  <si>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</si>
  <si>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</si>
  <si>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</si>
  <si>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</si>
  <si>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</si>
  <si>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</si>
  <si>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</si>
  <si>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</si>
  <si>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</si>
  <si>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</si>
  <si>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</si>
  <si>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</si>
  <si>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</si>
  <si>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</si>
  <si>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</si>
  <si>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</si>
  <si>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</si>
  <si>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</si>
  <si>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</si>
  <si>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</si>
  <si>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</si>
  <si>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</si>
  <si>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</si>
  <si>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</si>
  <si>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</si>
  <si>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</si>
  <si>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</si>
  <si>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</si>
  <si>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</si>
  <si>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</si>
  <si>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</si>
  <si>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</si>
  <si>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</si>
  <si>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</si>
  <si>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</si>
  <si>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</si>
  <si>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</si>
  <si>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</si>
  <si>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</si>
  <si>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</si>
  <si>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</si>
  <si>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</si>
  <si>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</si>
  <si>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</si>
  <si>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</si>
  <si>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</si>
  <si>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</si>
  <si>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</si>
  <si>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</si>
  <si>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</si>
  <si>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</si>
  <si>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</si>
  <si>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</si>
  <si>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</si>
  <si>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</si>
  <si>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</si>
  <si>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</si>
  <si>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</si>
  <si>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</si>
  <si>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</si>
  <si>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</si>
  <si>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</si>
  <si>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</si>
  <si>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</si>
  <si>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</si>
  <si>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</si>
  <si>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</si>
  <si>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</si>
  <si>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</si>
  <si>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</si>
  <si>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</si>
  <si>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</si>
  <si>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</si>
  <si>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</si>
  <si>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</si>
  <si>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</si>
  <si>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</si>
  <si>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</si>
  <si>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</si>
  <si>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</si>
  <si>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</si>
  <si>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</si>
  <si>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</si>
  <si>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</si>
  <si>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</si>
  <si>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</si>
  <si>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</si>
  <si>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</si>
  <si>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</si>
  <si>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</si>
  <si>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</si>
  <si>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</si>
  <si>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</si>
  <si>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</si>
  <si>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</si>
  <si>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</si>
  <si>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</si>
  <si>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</si>
  <si>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</si>
  <si>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</si>
  <si>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</si>
  <si>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</si>
  <si>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</si>
  <si>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</si>
  <si>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</si>
  <si>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</si>
  <si>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</si>
  <si>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</si>
  <si>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</si>
  <si>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</si>
  <si>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</si>
  <si>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</si>
  <si>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</si>
  <si>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</si>
  <si>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</si>
  <si>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</si>
  <si>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</si>
  <si>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</si>
  <si>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</si>
  <si>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</si>
  <si>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</si>
  <si>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</si>
  <si>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</si>
  <si>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</si>
  <si>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</si>
  <si>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</si>
  <si>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</si>
  <si>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</si>
  <si>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</si>
  <si>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</si>
  <si>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</si>
  <si>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</si>
  <si>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</si>
  <si>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</si>
  <si>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</si>
  <si>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</si>
  <si>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</si>
  <si>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</si>
  <si>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</si>
  <si>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</si>
  <si>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</si>
  <si>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</si>
  <si>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</si>
  <si>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</si>
  <si>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</si>
  <si>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</si>
  <si>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</si>
  <si>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</si>
  <si>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</si>
  <si>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</si>
  <si>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</si>
  <si>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</si>
  <si>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</si>
  <si>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</si>
  <si>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</si>
  <si>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</si>
  <si>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</si>
  <si>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</si>
  <si>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</si>
  <si>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</si>
  <si>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</si>
  <si>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</si>
  <si>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</si>
  <si>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</si>
  <si>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</si>
  <si>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</si>
  <si>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</si>
  <si>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</si>
  <si>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</si>
  <si>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</si>
  <si>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</si>
  <si>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</si>
  <si>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</si>
  <si>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</si>
  <si>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</si>
  <si>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</si>
  <si>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</si>
  <si>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</si>
  <si>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</si>
  <si>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</si>
  <si>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</si>
  <si>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</si>
  <si>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</si>
  <si>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</si>
  <si>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</si>
  <si>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</si>
  <si>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</si>
  <si>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</si>
  <si>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</si>
  <si>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</si>
  <si>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</si>
  <si>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</si>
  <si>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</si>
  <si>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</si>
  <si>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</si>
  <si>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</si>
  <si>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</si>
  <si>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</si>
  <si>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</si>
  <si>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</si>
  <si>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</si>
  <si>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</si>
  <si>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</si>
  <si>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</si>
  <si>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</si>
  <si>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</si>
  <si>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</si>
  <si>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</si>
  <si>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</si>
  <si>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</si>
  <si>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</si>
  <si>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</si>
  <si>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</si>
  <si>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</si>
  <si>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</si>
  <si>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</si>
  <si>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</si>
  <si>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</si>
  <si>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</si>
  <si>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</si>
  <si>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</si>
  <si>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</si>
  <si>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</si>
  <si>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</si>
  <si>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</si>
  <si>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</si>
  <si>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</si>
  <si>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</si>
  <si>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</si>
  <si>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</si>
  <si>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</si>
  <si>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</si>
  <si>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</si>
  <si>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</si>
  <si>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</si>
  <si>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</si>
  <si>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</si>
  <si>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</si>
  <si>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</si>
  <si>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</si>
  <si>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</si>
  <si>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</si>
  <si>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</si>
  <si>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</si>
  <si>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</si>
  <si>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</si>
  <si>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</si>
  <si>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</si>
  <si>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</si>
  <si>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</si>
  <si>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</si>
  <si>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</si>
  <si>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</si>
  <si>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</si>
  <si>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</si>
  <si>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</si>
  <si>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</si>
  <si>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</si>
  <si>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</si>
  <si>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</si>
  <si>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</si>
  <si>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</si>
  <si>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</si>
  <si>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</si>
  <si>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</si>
  <si>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</si>
  <si>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</si>
  <si>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</si>
  <si>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</si>
  <si>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</si>
  <si>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</si>
  <si>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</si>
  <si>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</si>
  <si>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</si>
  <si>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</si>
  <si>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</si>
  <si>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</si>
  <si>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</si>
  <si>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</si>
  <si>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</si>
  <si>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</si>
  <si>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</si>
  <si>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</si>
  <si>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</si>
  <si>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</si>
  <si>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</si>
  <si>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</si>
  <si>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</si>
  <si>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</si>
  <si>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</si>
  <si>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</si>
  <si>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</si>
  <si>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</si>
  <si>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</si>
  <si>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</si>
  <si>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</si>
  <si>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</si>
  <si>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</si>
  <si>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</si>
  <si>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</si>
  <si>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</si>
  <si>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</si>
  <si>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</si>
  <si>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</si>
  <si>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</si>
  <si>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</si>
  <si>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</si>
  <si>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</si>
  <si>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</si>
  <si>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</si>
  <si>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</si>
  <si>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</si>
  <si>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</si>
  <si>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</si>
  <si>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</si>
  <si>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</si>
  <si>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</si>
  <si>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</si>
  <si>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</si>
  <si>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</si>
  <si>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</si>
  <si>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</si>
  <si>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</si>
  <si>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</si>
  <si>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</si>
  <si>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</si>
  <si>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</si>
  <si>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</si>
  <si>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</si>
  <si>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</si>
  <si>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</si>
  <si>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</si>
  <si>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</si>
  <si>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</si>
  <si>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</si>
  <si>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</si>
  <si>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</si>
  <si>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</si>
  <si>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</si>
  <si>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</si>
  <si>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</si>
  <si>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</si>
  <si>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</si>
  <si>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</si>
  <si>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</si>
  <si>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</si>
  <si>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</si>
  <si>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</si>
  <si>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</si>
  <si>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</si>
  <si>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</si>
  <si>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</si>
  <si>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</si>
  <si>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</si>
  <si>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</si>
  <si>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</si>
  <si>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</si>
  <si>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</si>
  <si>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</si>
  <si>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</si>
  <si>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</si>
  <si>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</si>
  <si>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</si>
  <si>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</si>
  <si>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</si>
  <si>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</si>
  <si>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</si>
  <si>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</si>
  <si>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</si>
  <si>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</si>
  <si>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</si>
  <si>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</si>
  <si>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</si>
  <si>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</si>
  <si>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</si>
  <si>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</si>
  <si>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</si>
  <si>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</si>
  <si>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</si>
  <si>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</si>
  <si>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</si>
  <si>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</si>
  <si>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</si>
  <si>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</si>
  <si>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</si>
  <si>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</si>
  <si>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</si>
  <si>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</si>
  <si>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</si>
  <si>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</si>
  <si>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</si>
  <si>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</si>
  <si>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</si>
  <si>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</si>
  <si>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</si>
  <si>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</si>
  <si>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</si>
  <si>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</si>
  <si>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</si>
  <si>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</si>
  <si>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</si>
  <si>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</si>
  <si>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</si>
  <si>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</si>
  <si>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</si>
  <si>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</si>
  <si>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</si>
  <si>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</si>
  <si>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</si>
  <si>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</si>
  <si>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</si>
  <si>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</si>
  <si>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</si>
  <si>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</si>
  <si>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</si>
  <si>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</si>
  <si>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</si>
  <si>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</si>
  <si>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</si>
  <si>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</si>
  <si>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</si>
  <si>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</si>
  <si>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</si>
  <si>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</si>
  <si>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</si>
  <si>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</si>
  <si>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</si>
  <si>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</si>
  <si>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</si>
  <si>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</si>
  <si>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</si>
  <si>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</si>
  <si>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</si>
  <si>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</si>
  <si>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</si>
  <si>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</si>
  <si>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</si>
  <si>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</si>
  <si>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</si>
  <si>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</si>
  <si>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</si>
  <si>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</si>
  <si>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</si>
  <si>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</si>
  <si>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</si>
  <si>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</si>
  <si>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</si>
  <si>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</si>
  <si>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</si>
  <si>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</si>
  <si>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</si>
  <si>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</si>
  <si>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</si>
  <si>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</si>
  <si>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</si>
  <si>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</si>
  <si>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</si>
  <si>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</si>
  <si>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</si>
  <si>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</si>
  <si>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</si>
  <si>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</si>
  <si>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</si>
  <si>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</si>
  <si>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</si>
  <si>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</si>
  <si>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</si>
  <si>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</si>
  <si>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</si>
  <si>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</si>
  <si>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</si>
  <si>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</si>
  <si>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</si>
  <si>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</si>
  <si>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</si>
  <si>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</si>
  <si>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</si>
  <si>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</si>
  <si>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</si>
  <si>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</si>
  <si>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</si>
  <si>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</si>
  <si>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</si>
  <si>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</si>
  <si>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</si>
  <si>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</si>
  <si>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</si>
  <si>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</si>
  <si>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</si>
  <si>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</si>
  <si>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</si>
  <si>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</si>
  <si>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</si>
  <si>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</si>
  <si>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</si>
  <si>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</si>
  <si>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</si>
  <si>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</si>
  <si>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</si>
  <si>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</si>
  <si>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</si>
  <si>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</si>
  <si>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</si>
  <si>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</si>
  <si>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</si>
  <si>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</si>
  <si>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</si>
  <si>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</si>
  <si>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</si>
  <si>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</si>
  <si>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</si>
  <si>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</si>
  <si>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</si>
  <si>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</si>
  <si>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</si>
  <si>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</si>
  <si>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</si>
  <si>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</si>
  <si>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</si>
  <si>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</si>
  <si>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</si>
  <si>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</si>
  <si>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</si>
  <si>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</si>
  <si>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</si>
  <si>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</si>
  <si>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</si>
  <si>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</si>
  <si>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</si>
  <si>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</si>
  <si>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</si>
  <si>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</si>
  <si>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</si>
  <si>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</si>
  <si>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</si>
  <si>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</si>
  <si>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</si>
  <si>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</si>
  <si>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</si>
  <si>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</si>
  <si>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</si>
  <si>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</si>
  <si>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</si>
  <si>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</si>
  <si>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</si>
  <si>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</si>
  <si>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</si>
  <si>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</si>
  <si>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</si>
  <si>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</si>
  <si>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</si>
  <si>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</si>
  <si>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</si>
  <si>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</si>
  <si>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</si>
  <si>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</si>
  <si>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</si>
  <si>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</si>
  <si>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</si>
  <si>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</si>
  <si>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</si>
  <si>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</si>
  <si>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</si>
  <si>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</si>
  <si>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</si>
  <si>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</si>
  <si>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</si>
  <si>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</si>
  <si>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</si>
  <si>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</si>
  <si>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</si>
  <si>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</si>
  <si>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</si>
  <si>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</si>
  <si>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</si>
  <si>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</si>
  <si>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</si>
  <si>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</si>
  <si>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</si>
  <si>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</si>
  <si>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</si>
  <si>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</si>
  <si>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</si>
  <si>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</si>
  <si>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</si>
  <si>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</si>
  <si>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</si>
  <si>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</si>
  <si>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</si>
  <si>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</si>
  <si>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</si>
  <si>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</si>
  <si>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</si>
  <si>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</si>
  <si>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</si>
  <si>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</si>
  <si>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</si>
  <si>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</si>
  <si>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</si>
  <si>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</si>
  <si>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</si>
  <si>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</si>
  <si>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</si>
  <si>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</si>
  <si>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</si>
  <si>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</si>
  <si>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</si>
  <si>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</si>
  <si>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</si>
  <si>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</si>
  <si>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</si>
  <si>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</si>
  <si>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</si>
  <si>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</si>
  <si>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</si>
  <si>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</si>
  <si>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</si>
  <si>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</si>
  <si>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</si>
  <si>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</si>
  <si>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</si>
  <si>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</si>
  <si>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</si>
  <si>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</si>
  <si>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</si>
  <si>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</si>
  <si>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</si>
  <si>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</si>
  <si>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</si>
  <si>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</si>
  <si>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</si>
  <si>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</si>
  <si>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</si>
  <si>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</si>
  <si>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</si>
  <si>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</si>
  <si>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</si>
  <si>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</si>
  <si>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</si>
  <si>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</si>
  <si>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</si>
  <si>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</si>
  <si>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</si>
  <si>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</si>
  <si>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</si>
  <si>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</si>
  <si>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</si>
  <si>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</si>
  <si>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</si>
  <si>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</si>
  <si>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</si>
  <si>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</si>
  <si>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</si>
  <si>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</si>
  <si>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</si>
  <si>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</si>
  <si>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</si>
  <si>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</si>
  <si>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</si>
  <si>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</si>
  <si>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</si>
  <si>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</si>
  <si>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</si>
  <si>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</si>
  <si>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</si>
  <si>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</si>
  <si>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</si>
  <si>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</si>
  <si>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</si>
  <si>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</si>
  <si>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</si>
  <si>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</si>
  <si>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</si>
  <si>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</si>
  <si>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</si>
  <si>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</si>
  <si>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</si>
  <si>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</si>
  <si>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</si>
  <si>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</si>
  <si>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</si>
  <si>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</si>
  <si>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</si>
  <si>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</si>
  <si>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</si>
  <si>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</si>
  <si>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</si>
  <si>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</si>
  <si>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</si>
  <si>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</si>
  <si>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</si>
  <si>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</si>
  <si>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</si>
  <si>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</si>
  <si>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</si>
  <si>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</si>
  <si>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</si>
  <si>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</si>
  <si>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</si>
  <si>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</si>
  <si>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</si>
  <si>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</si>
  <si>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</si>
  <si>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</si>
  <si>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</si>
  <si>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</si>
  <si>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</si>
  <si>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</si>
  <si>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</si>
  <si>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</si>
  <si>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</si>
  <si>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</si>
  <si>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</si>
  <si>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</si>
  <si>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</si>
  <si>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</si>
  <si>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</si>
  <si>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</si>
  <si>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</si>
  <si>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</si>
  <si>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</si>
  <si>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</si>
  <si>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</si>
  <si>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</si>
  <si>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</si>
  <si>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</si>
  <si>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</si>
  <si>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</si>
  <si>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</si>
  <si>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</si>
  <si>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</si>
  <si>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</si>
  <si>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</si>
  <si>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</si>
  <si>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</si>
  <si>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</si>
  <si>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</si>
  <si>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</si>
  <si>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</si>
  <si>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</si>
  <si>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</si>
  <si>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</si>
  <si>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</si>
  <si>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</si>
  <si>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</si>
  <si>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</si>
  <si>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</si>
  <si>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</si>
  <si>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</si>
  <si>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</si>
  <si>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</si>
  <si>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</si>
  <si>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</si>
  <si>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</si>
  <si>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</si>
  <si>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</si>
  <si>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</si>
  <si>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</si>
  <si>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</si>
  <si>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</si>
  <si>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</si>
  <si>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</si>
  <si>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</si>
  <si>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</si>
  <si>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</si>
  <si>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</si>
  <si>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</si>
  <si>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</si>
  <si>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</si>
  <si>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</si>
  <si>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</si>
  <si>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</si>
  <si>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</si>
  <si>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</si>
  <si>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</si>
  <si>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</si>
  <si>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</si>
  <si>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</si>
  <si>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</si>
  <si>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</si>
  <si>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</si>
  <si>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</si>
  <si>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</si>
  <si>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</si>
  <si>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</si>
  <si>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</si>
  <si>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</si>
  <si>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</si>
  <si>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</si>
  <si>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</si>
  <si>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</si>
  <si>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</si>
  <si>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</si>
  <si>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</si>
  <si>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</si>
  <si>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</si>
  <si>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</si>
  <si>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</si>
  <si>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</si>
  <si>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</si>
  <si>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</si>
  <si>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</si>
  <si>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</si>
  <si>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</si>
  <si>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</si>
  <si>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</si>
  <si>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</si>
  <si>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</si>
  <si>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</si>
  <si>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</si>
  <si>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</si>
  <si>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</si>
  <si>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</si>
  <si>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</si>
  <si>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</si>
  <si>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</si>
  <si>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</si>
  <si>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</si>
  <si>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</si>
  <si>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</si>
  <si>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</si>
  <si>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</si>
  <si>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</si>
  <si>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</si>
  <si>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</si>
  <si>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</si>
  <si>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</si>
  <si>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</si>
  <si>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</si>
  <si>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</si>
  <si>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</si>
  <si>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</si>
  <si>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</si>
  <si>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</si>
  <si>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</si>
  <si>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</si>
  <si>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</si>
  <si>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</si>
  <si>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</si>
  <si>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</si>
  <si>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</si>
  <si>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</si>
  <si>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</si>
  <si>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</si>
  <si>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</si>
  <si>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</si>
  <si>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</si>
  <si>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</si>
  <si>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</si>
  <si>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</si>
  <si>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</si>
  <si>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</si>
  <si>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</si>
  <si>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</si>
  <si>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</si>
  <si>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</si>
  <si>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</si>
  <si>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</si>
  <si>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</si>
  <si>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</si>
  <si>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</si>
  <si>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</si>
  <si>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</si>
  <si>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</si>
  <si>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</si>
  <si>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</si>
  <si>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</si>
  <si>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</si>
  <si>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</si>
  <si>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</si>
  <si>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</si>
  <si>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</si>
  <si>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</si>
  <si>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</si>
  <si>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</si>
  <si>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</si>
  <si>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</si>
  <si>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</si>
  <si>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</si>
  <si>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</si>
  <si>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</si>
  <si>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</si>
  <si>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</si>
  <si>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</si>
  <si>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</si>
  <si>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</si>
  <si>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</si>
  <si>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</si>
  <si>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</si>
  <si>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</si>
  <si>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</si>
  <si>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</si>
  <si>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</si>
  <si>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</si>
  <si>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</si>
  <si>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</si>
  <si>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</si>
  <si>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</si>
  <si>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</si>
  <si>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</si>
  <si>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</si>
  <si>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</si>
  <si>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</si>
  <si>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</si>
  <si>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</si>
  <si>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</si>
  <si>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</si>
  <si>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</si>
  <si>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</si>
  <si>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</si>
  <si>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</si>
  <si>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</si>
  <si>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</si>
  <si>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</si>
  <si>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</si>
  <si>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</si>
  <si>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</si>
  <si>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</si>
  <si>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</si>
  <si>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</si>
  <si>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</si>
  <si>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</si>
  <si>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</si>
  <si>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</si>
  <si>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</si>
  <si>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</si>
  <si>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</si>
  <si>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</si>
  <si>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</si>
  <si>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</si>
  <si>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</si>
  <si>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</si>
  <si>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</si>
  <si>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</si>
  <si>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</si>
  <si>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</si>
  <si>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</si>
  <si>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</si>
  <si>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</si>
  <si>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</si>
  <si>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</si>
  <si>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</si>
  <si>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</si>
  <si>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</si>
  <si>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</si>
  <si>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</si>
  <si>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</si>
  <si>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</si>
  <si>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</si>
  <si>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</si>
  <si>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</si>
  <si>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</si>
  <si>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</si>
  <si>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</si>
  <si>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</si>
  <si>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</si>
  <si>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</si>
  <si>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</si>
  <si>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</si>
  <si>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</si>
  <si>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</si>
  <si>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</si>
  <si>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</si>
  <si>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</si>
  <si>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</si>
  <si>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</si>
  <si>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</si>
  <si>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</si>
  <si>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</si>
  <si>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</si>
  <si>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</si>
  <si>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</si>
  <si>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</si>
  <si>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</si>
  <si>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</si>
  <si>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</si>
  <si>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</si>
  <si>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</si>
  <si>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</si>
  <si>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</si>
  <si>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</si>
  <si>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</si>
  <si>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</si>
  <si>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</si>
  <si>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</si>
  <si>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</si>
  <si>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</si>
  <si>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</si>
  <si>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</si>
  <si>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</si>
  <si>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</si>
  <si>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</si>
  <si>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</si>
  <si>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</si>
  <si>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</si>
  <si>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</si>
  <si>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</si>
  <si>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</si>
  <si>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</si>
  <si>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</si>
  <si>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</si>
  <si>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</si>
  <si>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</si>
  <si>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</si>
  <si>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</si>
  <si>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</si>
  <si>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</si>
  <si>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</si>
  <si>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</si>
  <si>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</si>
  <si>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</si>
  <si>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</si>
  <si>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</si>
  <si>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</si>
  <si>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</si>
  <si>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</si>
  <si>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</si>
  <si>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</si>
  <si>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</si>
  <si>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</si>
  <si>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</si>
  <si>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</si>
  <si>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</si>
  <si>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</si>
  <si>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</si>
  <si>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</si>
  <si>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</si>
  <si>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</si>
  <si>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</si>
  <si>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</si>
  <si>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</si>
  <si>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</si>
  <si>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</si>
  <si>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</si>
  <si>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</si>
  <si>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</si>
  <si>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</si>
  <si>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</si>
  <si>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</si>
  <si>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</si>
  <si>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</si>
  <si>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</si>
  <si>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</si>
  <si>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</si>
  <si>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</si>
  <si>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</si>
  <si>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</si>
  <si>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</si>
  <si>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</si>
  <si>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</si>
  <si>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</si>
  <si>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</si>
  <si>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</si>
  <si>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</si>
  <si>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</si>
  <si>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</si>
  <si>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</si>
  <si>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</si>
  <si>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</si>
  <si>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</si>
  <si>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</si>
  <si>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</si>
  <si>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</si>
  <si>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</si>
  <si>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</si>
  <si>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</si>
  <si>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</si>
  <si>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</si>
  <si>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</si>
  <si>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</si>
  <si>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</si>
  <si>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</si>
  <si>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</si>
  <si>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</si>
  <si>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</si>
  <si>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</si>
  <si>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</si>
  <si>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</si>
  <si>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</si>
  <si>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</si>
  <si>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</si>
  <si>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</si>
  <si>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</si>
  <si>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</si>
  <si>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</si>
  <si>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</si>
  <si>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</si>
  <si>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</si>
  <si>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</si>
  <si>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</si>
  <si>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</si>
  <si>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</si>
  <si>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</si>
  <si>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</si>
  <si>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</si>
  <si>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</si>
  <si>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</si>
  <si>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</si>
  <si>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</si>
  <si>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</si>
  <si>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</si>
  <si>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</si>
  <si>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</si>
  <si>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</si>
  <si>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</si>
  <si>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</si>
  <si>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</si>
  <si>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</si>
  <si>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</si>
  <si>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</si>
  <si>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</si>
  <si>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</si>
  <si>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</si>
  <si>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</si>
  <si>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</si>
  <si>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</si>
  <si>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</si>
  <si>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</si>
  <si>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</si>
  <si>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</si>
  <si>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</si>
  <si>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</si>
  <si>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</si>
  <si>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</si>
  <si>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</si>
  <si>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</si>
  <si>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</si>
  <si>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</si>
  <si>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</si>
  <si>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</si>
  <si>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</si>
  <si>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</si>
  <si>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</si>
  <si>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</si>
  <si>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</si>
  <si>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</si>
  <si>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</si>
  <si>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</si>
  <si>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</si>
  <si>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</si>
  <si>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</si>
  <si>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</si>
  <si>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</si>
  <si>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</si>
  <si>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</si>
  <si>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</si>
  <si>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</si>
  <si>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</si>
  <si>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</si>
  <si>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</si>
  <si>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</si>
  <si>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</si>
  <si>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</si>
  <si>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</si>
  <si>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</si>
  <si>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</si>
  <si>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</si>
  <si>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</si>
  <si>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</si>
  <si>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</si>
  <si>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</si>
  <si>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</si>
  <si>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</si>
  <si>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</si>
  <si>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</si>
  <si>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</si>
  <si>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</si>
  <si>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</si>
  <si>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</si>
  <si>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</si>
  <si>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</si>
  <si>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</si>
  <si>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</si>
  <si>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</si>
  <si>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</si>
  <si>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</si>
  <si>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</si>
  <si>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</si>
  <si>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</si>
  <si>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</si>
  <si>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</si>
  <si>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</si>
  <si>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</si>
  <si>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</si>
  <si>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</si>
  <si>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</si>
  <si>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</si>
  <si>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</si>
  <si>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</si>
  <si>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</si>
  <si>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</si>
  <si>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</si>
  <si>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</si>
  <si>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</si>
  <si>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</si>
  <si>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</si>
  <si>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</si>
  <si>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</si>
  <si>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</si>
  <si>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</si>
  <si>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</si>
  <si>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</si>
  <si>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</si>
  <si>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</si>
  <si>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</si>
  <si>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</si>
  <si>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</si>
  <si>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</si>
  <si>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</si>
  <si>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</si>
  <si>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</si>
  <si>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</si>
  <si>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</si>
  <si>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</si>
  <si>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</si>
  <si>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</si>
  <si>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</si>
  <si>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</si>
  <si>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</si>
  <si>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</si>
  <si>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</si>
  <si>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</si>
  <si>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</si>
  <si>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</si>
  <si>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</si>
  <si>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</si>
  <si>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</si>
  <si>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</si>
  <si>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</si>
  <si>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</si>
  <si>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</si>
  <si>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</si>
  <si>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</si>
  <si>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</si>
  <si>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</si>
  <si>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</si>
  <si>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</si>
  <si>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</si>
  <si>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</si>
  <si>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</si>
  <si>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</si>
  <si>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</si>
  <si>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</si>
  <si>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</si>
  <si>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</si>
  <si>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</si>
  <si>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</si>
  <si>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</si>
  <si>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</si>
  <si>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</si>
  <si>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</si>
  <si>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</si>
  <si>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</si>
  <si>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</si>
  <si>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</si>
  <si>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</si>
  <si>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</si>
  <si>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</si>
  <si>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</si>
  <si>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</si>
  <si>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</si>
  <si>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</si>
  <si>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</si>
  <si>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</si>
  <si>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</si>
  <si>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</si>
  <si>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</si>
  <si>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</si>
  <si>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</si>
  <si>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</si>
  <si>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</si>
  <si>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</si>
  <si>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</si>
  <si>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</si>
  <si>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</si>
  <si>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</si>
  <si>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</si>
  <si>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</si>
  <si>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</si>
  <si>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</si>
  <si>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</si>
  <si>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</si>
  <si>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</si>
  <si>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</si>
  <si>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</si>
  <si>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</si>
  <si>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</si>
  <si>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</si>
  <si>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</si>
  <si>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</si>
  <si>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</si>
  <si>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</si>
  <si>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</si>
  <si>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</si>
  <si>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</si>
  <si>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</si>
  <si>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</si>
  <si>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</si>
  <si>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</si>
  <si>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</si>
  <si>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</si>
  <si>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</si>
  <si>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</si>
  <si>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</si>
  <si>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</si>
  <si>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</si>
  <si>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</si>
  <si>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</si>
  <si>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</si>
  <si>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</si>
  <si>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</si>
  <si>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</si>
  <si>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</si>
  <si>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</si>
  <si>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</si>
  <si>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</si>
  <si>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</si>
  <si>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</si>
  <si>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</si>
  <si>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</si>
  <si>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</si>
  <si>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</si>
  <si>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</si>
  <si>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</si>
  <si>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</si>
  <si>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</si>
  <si>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</si>
  <si>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</si>
  <si>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</si>
  <si>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</si>
  <si>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</si>
  <si>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</si>
  <si>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</si>
  <si>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</si>
  <si>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</si>
  <si>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</si>
  <si>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</si>
  <si>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</si>
  <si>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</si>
  <si>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</si>
  <si>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</si>
  <si>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</si>
  <si>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</si>
  <si>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</si>
  <si>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</si>
  <si>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</si>
  <si>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</si>
  <si>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</si>
  <si>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</si>
  <si>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</si>
  <si>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</si>
  <si>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</si>
  <si>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</si>
  <si>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</si>
  <si>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</si>
  <si>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</si>
  <si>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</si>
  <si>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</si>
  <si>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</si>
  <si>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</si>
  <si>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</si>
  <si>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</si>
  <si>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</si>
  <si>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</si>
  <si>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</si>
  <si>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</si>
  <si>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</si>
  <si>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</si>
  <si>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</si>
  <si>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</si>
  <si>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</si>
  <si>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</si>
  <si>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</si>
  <si>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</si>
  <si>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</si>
  <si>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</si>
  <si>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</si>
  <si>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</si>
  <si>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</si>
  <si>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</si>
  <si>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</si>
  <si>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</si>
  <si>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</si>
  <si>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</si>
  <si>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</si>
  <si>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</si>
  <si>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</si>
  <si>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</si>
  <si>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</si>
  <si>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</si>
  <si>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</si>
  <si>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</si>
  <si>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</si>
  <si>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</si>
  <si>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</si>
  <si>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</si>
  <si>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</si>
  <si>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</si>
  <si>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</si>
  <si>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</si>
  <si>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</si>
  <si>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</si>
  <si>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</si>
  <si>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</si>
  <si>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</si>
  <si>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</si>
  <si>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</si>
  <si>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</si>
  <si>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</si>
  <si>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</si>
  <si>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</si>
  <si>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</si>
  <si>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</si>
  <si>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</si>
  <si>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</si>
  <si>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</si>
  <si>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</si>
  <si>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</si>
  <si>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</si>
  <si>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</si>
  <si>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</si>
  <si>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</si>
  <si>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</si>
  <si>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</si>
  <si>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</si>
  <si>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</si>
  <si>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</si>
  <si>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</si>
  <si>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</si>
  <si>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</si>
  <si>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</si>
  <si>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</si>
  <si>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</si>
  <si>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</si>
  <si>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</si>
  <si>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</si>
  <si>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</si>
  <si>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</si>
  <si>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</si>
  <si>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</si>
  <si>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</si>
  <si>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</si>
  <si>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</si>
  <si>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</si>
  <si>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</si>
  <si>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</si>
  <si>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</si>
  <si>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</si>
  <si>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</si>
  <si>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</si>
  <si>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</si>
  <si>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</si>
  <si>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</si>
  <si>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</si>
  <si>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</si>
  <si>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</si>
  <si>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</si>
  <si>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</si>
  <si>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</si>
  <si>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</si>
  <si>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</si>
  <si>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</si>
  <si>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</si>
  <si>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</si>
  <si>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</si>
  <si>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</si>
  <si>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</si>
  <si>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</si>
  <si>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</si>
  <si>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</si>
  <si>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</si>
  <si>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</si>
  <si>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</si>
  <si>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</si>
  <si>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</si>
  <si>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</si>
  <si>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</si>
  <si>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</si>
  <si>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</si>
  <si>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</si>
  <si>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</si>
  <si>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</si>
  <si>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</si>
  <si>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</si>
  <si>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</si>
  <si>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</si>
  <si>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</si>
  <si>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</si>
  <si>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</si>
  <si>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</si>
  <si>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</si>
  <si>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</si>
  <si>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</si>
  <si>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</si>
  <si>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</si>
  <si>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</si>
  <si>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</si>
  <si>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</si>
  <si>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</si>
  <si>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</si>
  <si>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</si>
  <si>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</si>
  <si>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</si>
  <si>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</si>
  <si>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</si>
  <si>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</si>
  <si>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</si>
  <si>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</si>
  <si>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</si>
  <si>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</si>
  <si>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</si>
  <si>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</si>
  <si>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</si>
  <si>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</si>
  <si>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</si>
  <si>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</si>
  <si>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</si>
  <si>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</si>
  <si>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</si>
  <si>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</si>
  <si>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</si>
  <si>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</si>
  <si>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</si>
  <si>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</si>
  <si>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</si>
  <si>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</si>
  <si>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</si>
  <si>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</si>
  <si>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</si>
  <si>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</si>
  <si>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</si>
  <si>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</si>
  <si>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</si>
  <si>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</si>
  <si>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</si>
  <si>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</si>
  <si>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</si>
  <si>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</si>
  <si>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</si>
  <si>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</si>
  <si>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</si>
  <si>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</si>
  <si>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</si>
  <si>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</si>
  <si>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</si>
  <si>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</si>
  <si>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</si>
  <si>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</si>
  <si>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</si>
  <si>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</si>
  <si>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</si>
  <si>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</si>
  <si>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</si>
  <si>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</si>
  <si>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</si>
  <si>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</si>
  <si>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</si>
  <si>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</si>
  <si>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</si>
  <si>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</si>
  <si>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</si>
  <si>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</si>
  <si>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</si>
  <si>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</si>
  <si>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</si>
  <si>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</si>
  <si>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</si>
  <si>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</si>
  <si>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</si>
  <si>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</si>
  <si>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</si>
  <si>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</si>
  <si>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</si>
  <si>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</si>
  <si>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</si>
  <si>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</si>
  <si>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</si>
  <si>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</si>
  <si>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</si>
  <si>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</si>
  <si>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</si>
  <si>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</si>
  <si>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</si>
  <si>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</si>
  <si>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</si>
  <si>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</si>
  <si>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</si>
  <si>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</si>
  <si>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</si>
  <si>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</si>
  <si>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</si>
  <si>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</si>
  <si>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</si>
  <si>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</si>
  <si>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</si>
  <si>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</si>
  <si>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</si>
  <si>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</si>
  <si>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</si>
  <si>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</si>
  <si>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</si>
  <si>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</si>
  <si>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</si>
  <si>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</si>
  <si>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</si>
  <si>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</si>
  <si>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</si>
  <si>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</si>
  <si>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</si>
  <si>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</si>
  <si>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</si>
  <si>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</si>
  <si>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</si>
  <si>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</si>
  <si>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</si>
  <si>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</si>
  <si>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</si>
  <si>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</si>
  <si>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</si>
  <si>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</si>
  <si>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</si>
  <si>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</si>
  <si>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</si>
  <si>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</si>
  <si>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</si>
  <si>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</si>
  <si>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</si>
  <si>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</si>
  <si>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</si>
  <si>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</si>
  <si>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</si>
  <si>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</si>
  <si>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</si>
  <si>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</si>
  <si>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</si>
  <si>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</si>
  <si>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</si>
  <si>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</si>
  <si>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</si>
  <si>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</si>
  <si>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</si>
  <si>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</si>
  <si>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</si>
  <si>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</si>
  <si>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</si>
  <si>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</si>
  <si>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</si>
  <si>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</si>
  <si>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</si>
  <si>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</si>
  <si>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</si>
  <si>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</si>
  <si>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</si>
  <si>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</si>
  <si>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</si>
  <si>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</si>
  <si>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</si>
  <si>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</si>
  <si>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</si>
  <si>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</si>
  <si>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</si>
  <si>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</si>
  <si>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</si>
  <si>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</si>
  <si>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</si>
  <si>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</si>
  <si>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</si>
  <si>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</si>
  <si>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</si>
  <si>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</si>
  <si>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</si>
  <si>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</si>
  <si>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</si>
  <si>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</si>
  <si>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</si>
  <si>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</si>
  <si>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</si>
  <si>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</si>
  <si>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</si>
  <si>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</si>
  <si>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</si>
  <si>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</si>
  <si>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</si>
  <si>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</si>
  <si>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</si>
  <si>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</si>
  <si>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</si>
  <si>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</si>
  <si>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</si>
  <si>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</si>
  <si>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</si>
  <si>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</si>
  <si>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</si>
  <si>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</si>
  <si>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</si>
  <si>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</si>
  <si>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</si>
  <si>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</si>
  <si>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</si>
  <si>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</si>
  <si>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</si>
  <si>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</si>
  <si>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</si>
  <si>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</si>
  <si>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</si>
  <si>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</si>
  <si>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</si>
  <si>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</si>
  <si>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</si>
  <si>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</si>
  <si>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</si>
  <si>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</si>
  <si>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</si>
  <si>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</si>
  <si>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</si>
  <si>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</si>
  <si>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</si>
  <si>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</si>
  <si>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</si>
  <si>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</si>
  <si>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</si>
  <si>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</si>
  <si>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</si>
  <si>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</si>
  <si>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</si>
  <si>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</si>
  <si>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</si>
  <si>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</si>
  <si>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</si>
  <si>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</si>
  <si>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</si>
  <si>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</si>
  <si>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</si>
  <si>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</si>
  <si>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</si>
  <si>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</si>
  <si>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</si>
  <si>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</si>
  <si>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</si>
  <si>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</si>
  <si>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</si>
  <si>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</si>
  <si>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</si>
  <si>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</si>
  <si>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</si>
  <si>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</si>
  <si>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</si>
  <si>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</si>
  <si>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</si>
  <si>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</si>
  <si>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</si>
  <si>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</si>
  <si>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</si>
  <si>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</si>
  <si>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</si>
  <si>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</si>
  <si>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</si>
  <si>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</si>
  <si>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</si>
  <si>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</si>
  <si>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</si>
  <si>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</si>
  <si>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</si>
  <si>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</si>
  <si>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</si>
  <si>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</si>
  <si>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</si>
  <si>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</si>
  <si>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</si>
  <si>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</si>
  <si>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</si>
  <si>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</si>
  <si>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</si>
  <si>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</si>
  <si>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</si>
  <si>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</si>
  <si>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</si>
  <si>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</si>
  <si>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</si>
  <si>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</si>
  <si>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</si>
  <si>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</si>
  <si>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</si>
  <si>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</si>
  <si>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</si>
  <si>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</si>
  <si>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</si>
  <si>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</si>
  <si>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</si>
  <si>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</si>
  <si>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</si>
  <si>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</si>
  <si>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</si>
  <si>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</si>
  <si>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</si>
  <si>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</si>
  <si>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</si>
  <si>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</si>
  <si>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</si>
  <si>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</si>
  <si>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</si>
  <si>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</si>
  <si>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</si>
  <si>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</si>
  <si>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</si>
  <si>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</si>
  <si>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</si>
  <si>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</si>
  <si>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</si>
  <si>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</si>
  <si>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</si>
  <si>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</si>
  <si>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</si>
  <si>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</si>
  <si>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</si>
  <si>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</si>
  <si>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</si>
  <si>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</si>
  <si>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</si>
  <si>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</si>
  <si>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</si>
  <si>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</si>
  <si>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</si>
  <si>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</si>
  <si>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</si>
  <si>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</si>
  <si>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</si>
  <si>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</si>
  <si>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</si>
  <si>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</si>
  <si>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</si>
  <si>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</si>
  <si>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</si>
  <si>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</si>
  <si>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</si>
  <si>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</si>
  <si>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</si>
  <si>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</si>
  <si>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</si>
  <si>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</si>
  <si>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</si>
  <si>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</si>
  <si>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</si>
  <si>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</si>
  <si>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</si>
  <si>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</si>
  <si>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</si>
  <si>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</si>
  <si>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</si>
  <si>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</si>
  <si>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</si>
  <si>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</si>
  <si>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</si>
  <si>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</si>
  <si>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</si>
  <si>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</si>
  <si>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</si>
  <si>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</si>
  <si>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</si>
  <si>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</si>
  <si>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</si>
  <si>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</si>
  <si>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</si>
  <si>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</si>
  <si>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</si>
  <si>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</si>
  <si>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</si>
  <si>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</si>
  <si>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</si>
  <si>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</si>
  <si>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</si>
  <si>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</si>
  <si>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</si>
  <si>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</si>
  <si>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</si>
  <si>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</si>
  <si>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</si>
  <si>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</si>
  <si>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</si>
  <si>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</si>
  <si>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</si>
  <si>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</si>
  <si>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</si>
  <si>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</si>
  <si>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</si>
  <si>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</si>
  <si>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</si>
  <si>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</si>
  <si>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</si>
  <si>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</si>
  <si>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</si>
  <si>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</si>
  <si>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</si>
  <si>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</si>
  <si>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</si>
  <si>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</si>
  <si>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</si>
  <si>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</si>
  <si>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</si>
  <si>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</si>
  <si>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</si>
  <si>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</si>
  <si>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</si>
  <si>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</si>
  <si>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</si>
  <si>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</si>
  <si>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</si>
  <si>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</si>
  <si>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</si>
  <si>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</si>
  <si>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</si>
  <si>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</si>
  <si>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</si>
  <si>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</si>
  <si>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</si>
  <si>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</si>
  <si>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</si>
  <si>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</si>
  <si>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</si>
  <si>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</si>
  <si>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</si>
  <si>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</si>
  <si>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</si>
  <si>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</si>
  <si>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</si>
  <si>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</si>
  <si>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</si>
  <si>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</si>
  <si>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</si>
  <si>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</si>
  <si>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</si>
  <si>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</si>
  <si>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</si>
  <si>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</si>
  <si>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</si>
  <si>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</si>
  <si>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</si>
  <si>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</si>
  <si>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</si>
  <si>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</si>
  <si>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</si>
  <si>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</si>
  <si>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</si>
  <si>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</si>
  <si>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</si>
  <si>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</si>
  <si>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</si>
  <si>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</si>
  <si>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</si>
  <si>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</si>
  <si>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</si>
  <si>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</si>
  <si>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</si>
  <si>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</si>
  <si>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</si>
  <si>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</si>
  <si>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</si>
  <si>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</si>
  <si>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</si>
  <si>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</si>
  <si>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</si>
  <si>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</si>
  <si>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</si>
  <si>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</si>
  <si>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</si>
  <si>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</si>
  <si>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</si>
  <si>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</si>
  <si>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</si>
  <si>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</si>
  <si>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</si>
  <si>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</si>
  <si>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</si>
  <si>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</si>
  <si>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</si>
  <si>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</si>
  <si>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</si>
  <si>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</si>
  <si>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</si>
  <si>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</si>
  <si>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</si>
  <si>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</si>
  <si>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</si>
  <si>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</si>
  <si>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</si>
  <si>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</si>
  <si>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</si>
  <si>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</si>
  <si>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</si>
  <si>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</si>
  <si>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</si>
  <si>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</si>
  <si>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</si>
  <si>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</si>
  <si>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</si>
  <si>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</si>
  <si>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</si>
  <si>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</si>
  <si>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</si>
  <si>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</si>
  <si>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</si>
  <si>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</si>
  <si>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</si>
  <si>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</si>
  <si>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</si>
  <si>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</si>
  <si>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</si>
  <si>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</si>
  <si>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</si>
  <si>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</si>
  <si>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</si>
  <si>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</si>
  <si>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</si>
  <si>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</si>
  <si>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</si>
  <si>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</si>
  <si>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</si>
  <si>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</si>
  <si>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</si>
  <si>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</si>
  <si>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</si>
  <si>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</si>
  <si>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</si>
  <si>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</si>
  <si>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</si>
  <si>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</si>
  <si>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</si>
  <si>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</si>
  <si>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</si>
  <si>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</si>
  <si>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</si>
  <si>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</si>
  <si>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</si>
  <si>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</si>
  <si>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</si>
  <si>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</si>
  <si>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</si>
  <si>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</si>
  <si>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</si>
  <si>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</si>
  <si>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</si>
  <si>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</si>
  <si>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</si>
  <si>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</si>
  <si>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</si>
  <si>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</si>
  <si>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</si>
  <si>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</si>
  <si>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</si>
  <si>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</si>
  <si>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</si>
  <si>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</si>
  <si>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</si>
  <si>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</si>
  <si>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</si>
  <si>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</si>
  <si>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</si>
  <si>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</si>
  <si>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</si>
  <si>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</si>
  <si>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</si>
  <si>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</si>
  <si>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</si>
  <si>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</si>
  <si>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</si>
  <si>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</si>
  <si>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</si>
  <si>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</si>
  <si>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</si>
  <si>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</si>
  <si>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</si>
  <si>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</si>
  <si>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</si>
  <si>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</si>
  <si>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</si>
  <si>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</si>
  <si>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</si>
  <si>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</si>
  <si>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</si>
  <si>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</si>
  <si>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</si>
  <si>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</si>
  <si>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</si>
  <si>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</si>
  <si>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</si>
  <si>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</si>
  <si>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</si>
  <si>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</si>
  <si>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</si>
  <si>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</si>
  <si>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</si>
  <si>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</si>
  <si>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</si>
  <si>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</si>
  <si>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</si>
  <si>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</si>
  <si>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</si>
  <si>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</si>
  <si>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</si>
  <si>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</si>
  <si>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</si>
  <si>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</si>
  <si>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</si>
  <si>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</si>
  <si>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</si>
  <si>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</si>
  <si>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</si>
  <si>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</si>
  <si>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</si>
  <si>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</si>
  <si>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</si>
  <si>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</si>
  <si>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</si>
  <si>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</si>
  <si>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</si>
  <si>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</si>
  <si>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</si>
  <si>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</si>
  <si>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</si>
  <si>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</si>
  <si>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</si>
  <si>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</si>
  <si>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</si>
  <si>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</si>
  <si>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</si>
  <si>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</si>
  <si>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</si>
  <si>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</si>
  <si>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</si>
  <si>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</si>
  <si>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</si>
  <si>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</si>
  <si>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</si>
  <si>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</si>
  <si>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</si>
  <si>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</si>
  <si>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</si>
  <si>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</si>
  <si>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</si>
  <si>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</si>
  <si>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</si>
  <si>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</si>
  <si>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</si>
  <si>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</si>
  <si>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</si>
  <si>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</si>
  <si>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</si>
  <si>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</si>
  <si>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</si>
  <si>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</si>
  <si>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</si>
  <si>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</si>
  <si>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</si>
  <si>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</si>
  <si>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</si>
  <si>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</si>
  <si>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</si>
  <si>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</si>
  <si>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</si>
  <si>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</si>
  <si>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</si>
  <si>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</si>
  <si>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</si>
  <si>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</si>
  <si>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</si>
  <si>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</si>
  <si>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</si>
  <si>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</si>
  <si>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</si>
  <si>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</si>
  <si>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</si>
  <si>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</si>
  <si>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</si>
  <si>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</si>
  <si>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</si>
  <si>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</si>
  <si>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</si>
  <si>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</si>
  <si>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</si>
  <si>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</si>
  <si>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</si>
  <si>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</si>
  <si>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</si>
  <si>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</si>
  <si>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</si>
  <si>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</si>
  <si>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</si>
  <si>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</si>
  <si>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</si>
  <si>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</si>
  <si>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</si>
  <si>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</si>
  <si>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</si>
  <si>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</si>
  <si>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</si>
  <si>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</si>
  <si>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</si>
  <si>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</si>
  <si>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</si>
  <si>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</si>
  <si>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</si>
  <si>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</si>
  <si>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</si>
  <si>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</si>
  <si>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</si>
  <si>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</si>
  <si>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</si>
  <si>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</si>
  <si>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</si>
  <si>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</si>
  <si>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</si>
  <si>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</si>
  <si>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</si>
  <si>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</si>
  <si>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</si>
  <si>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</si>
  <si>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</si>
  <si>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</si>
  <si>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</si>
  <si>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</si>
  <si>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</si>
  <si>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</si>
  <si>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</si>
  <si>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</si>
  <si>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</si>
  <si>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</si>
  <si>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</si>
  <si>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</si>
  <si>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</si>
  <si>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</si>
  <si>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</si>
  <si>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</si>
  <si>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</si>
  <si>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</si>
  <si>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</si>
  <si>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</si>
  <si>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</si>
  <si>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</si>
  <si>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</si>
  <si>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</si>
  <si>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</si>
  <si>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</si>
  <si>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</si>
  <si>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</si>
  <si>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</si>
  <si>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</si>
  <si>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</si>
  <si>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</si>
  <si>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</si>
  <si>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</si>
  <si>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</si>
  <si>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</si>
  <si>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</si>
  <si>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</si>
  <si>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</si>
  <si>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</si>
  <si>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</si>
  <si>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</si>
  <si>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</si>
  <si>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</si>
  <si>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</si>
  <si>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</si>
  <si>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</si>
  <si>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</si>
  <si>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</si>
  <si>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</si>
  <si>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</si>
  <si>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</si>
  <si>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</si>
  <si>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</si>
  <si>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</si>
  <si>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</si>
  <si>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</si>
  <si>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</si>
  <si>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</si>
  <si>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</si>
  <si>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</si>
  <si>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</si>
  <si>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</si>
  <si>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</si>
  <si>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</si>
  <si>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</si>
  <si>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</si>
  <si>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</si>
  <si>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</si>
  <si>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</si>
  <si>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</si>
  <si>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</si>
  <si>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</si>
  <si>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</si>
  <si>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</si>
  <si>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</si>
  <si>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</si>
  <si>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</si>
  <si>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</si>
  <si>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</si>
  <si>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</si>
  <si>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</si>
  <si>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</si>
  <si>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</si>
  <si>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</si>
  <si>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</si>
  <si>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</si>
  <si>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</si>
  <si>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</si>
  <si>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</si>
  <si>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</si>
  <si>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</si>
  <si>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</si>
  <si>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</si>
  <si>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</si>
  <si>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</si>
  <si>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</si>
  <si>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</si>
  <si>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</si>
  <si>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</si>
  <si>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</si>
  <si>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</si>
  <si>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</si>
  <si>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</si>
  <si>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</si>
  <si>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</si>
  <si>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</si>
  <si>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</si>
  <si>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</si>
  <si>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</si>
  <si>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</si>
  <si>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</si>
  <si>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</si>
  <si>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</si>
  <si>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</si>
  <si>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</si>
  <si>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</si>
  <si>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</si>
  <si>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</si>
  <si>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</si>
  <si>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</si>
  <si>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</si>
  <si>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</si>
  <si>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</si>
  <si>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</si>
  <si>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</si>
  <si>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</si>
  <si>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</si>
  <si>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</si>
  <si>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</si>
  <si>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</si>
  <si>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</si>
  <si>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</si>
  <si>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</si>
  <si>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</si>
  <si>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</si>
  <si>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</si>
  <si>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</si>
  <si>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</si>
  <si>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</si>
  <si>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</si>
  <si>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</si>
  <si>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</si>
  <si>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</si>
  <si>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</si>
  <si>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</si>
  <si>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</si>
  <si>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</si>
  <si>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</si>
  <si>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</si>
  <si>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</si>
  <si>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</si>
  <si>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</si>
  <si>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</si>
  <si>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</si>
  <si>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</si>
  <si>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</si>
  <si>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</si>
  <si>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</si>
  <si>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</si>
  <si>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</si>
  <si>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</si>
  <si>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</si>
  <si>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</si>
  <si>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</si>
  <si>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</si>
  <si>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</si>
  <si>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</si>
  <si>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</si>
  <si>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</si>
  <si>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</si>
  <si>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</si>
  <si>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</si>
  <si>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</si>
  <si>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</si>
  <si>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</si>
  <si>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</si>
  <si>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</si>
  <si>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</si>
  <si>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</si>
  <si>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</si>
  <si>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</si>
  <si>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</si>
  <si>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</si>
  <si>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</si>
  <si>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</si>
  <si>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</si>
  <si>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</si>
  <si>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</si>
  <si>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</si>
  <si>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</si>
  <si>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</si>
  <si>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</si>
  <si>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</si>
  <si>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</si>
  <si>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</si>
  <si>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</si>
  <si>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</si>
  <si>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</si>
  <si>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</si>
  <si>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</si>
  <si>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</si>
  <si>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</si>
  <si>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</si>
  <si>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</si>
  <si>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</si>
  <si>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</si>
  <si>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</si>
  <si>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</si>
  <si>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</si>
  <si>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</si>
  <si>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</si>
  <si>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</si>
  <si>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</si>
  <si>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</si>
  <si>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</si>
  <si>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</si>
  <si>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</si>
  <si>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</si>
  <si>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</si>
  <si>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</si>
  <si>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</si>
  <si>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</si>
  <si>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</si>
  <si>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</si>
  <si>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</si>
  <si>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</si>
  <si>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</si>
  <si>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</si>
  <si>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</si>
  <si>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</si>
  <si>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</si>
  <si>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</si>
  <si>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</si>
  <si>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</si>
  <si>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</si>
  <si>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</si>
  <si>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</si>
  <si>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</si>
  <si>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</si>
  <si>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</si>
  <si>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</si>
  <si>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</si>
  <si>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</si>
  <si>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</si>
  <si>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</si>
  <si>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</si>
  <si>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</si>
  <si>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</si>
  <si>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</si>
  <si>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</si>
  <si>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</si>
  <si>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</si>
  <si>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</si>
  <si>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</si>
  <si>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</si>
  <si>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</si>
  <si>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</si>
  <si>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</si>
  <si>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</si>
  <si>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</si>
  <si>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</si>
  <si>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</si>
  <si>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</si>
  <si>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</si>
  <si>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</si>
  <si>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</si>
  <si>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</si>
  <si>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</si>
  <si>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</si>
  <si>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</si>
  <si>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</si>
  <si>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</si>
  <si>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</si>
  <si>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</si>
  <si>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</si>
  <si>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</si>
  <si>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</si>
  <si>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</si>
  <si>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</si>
  <si>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</si>
  <si>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</si>
  <si>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</si>
  <si>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</si>
  <si>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</si>
  <si>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</si>
  <si>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</si>
  <si>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</si>
  <si>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</si>
  <si>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</si>
  <si>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</si>
  <si>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</si>
  <si>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</si>
  <si>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</si>
  <si>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</si>
  <si>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</si>
  <si>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</si>
  <si>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</si>
  <si>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</si>
  <si>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</si>
  <si>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</si>
  <si>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</si>
  <si>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</si>
  <si>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</si>
  <si>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</si>
  <si>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</si>
  <si>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</si>
  <si>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</si>
  <si>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</si>
  <si>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</si>
  <si>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</si>
  <si>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</si>
  <si>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</si>
  <si>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</si>
  <si>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</si>
  <si>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</si>
  <si>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</si>
  <si>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</si>
  <si>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</si>
  <si>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</si>
  <si>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</si>
  <si>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</si>
  <si>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</si>
  <si>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</si>
  <si>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</si>
  <si>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</si>
  <si>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</si>
  <si>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</si>
  <si>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</si>
  <si>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</si>
  <si>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</si>
  <si>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</si>
  <si>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</si>
  <si>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</si>
  <si>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</si>
  <si>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</si>
  <si>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</si>
  <si>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</si>
  <si>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</si>
  <si>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</si>
  <si>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</si>
  <si>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</si>
  <si>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</si>
  <si>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</si>
  <si>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</si>
  <si>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</si>
  <si>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</si>
  <si>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</si>
  <si>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</si>
  <si>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</si>
  <si>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</si>
  <si>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</si>
  <si>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</si>
  <si>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</si>
  <si>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</si>
  <si>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</si>
  <si>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</si>
  <si>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</si>
  <si>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</si>
  <si>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</si>
  <si>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</si>
  <si>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</si>
  <si>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</si>
  <si>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</si>
  <si>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</si>
  <si>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</si>
  <si>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</si>
  <si>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</si>
  <si>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</si>
  <si>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</si>
  <si>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</si>
  <si>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</si>
  <si>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</si>
  <si>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</si>
  <si>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</si>
  <si>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</si>
  <si>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</si>
  <si>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</si>
  <si>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</si>
  <si>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</si>
  <si>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</si>
  <si>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</si>
  <si>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</si>
  <si>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</si>
  <si>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</si>
  <si>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</si>
  <si>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</si>
  <si>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</si>
  <si>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</si>
  <si>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</si>
  <si>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</si>
  <si>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</si>
  <si>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</si>
  <si>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</si>
  <si>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</si>
  <si>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</si>
  <si>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</si>
  <si>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</si>
  <si>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</si>
  <si>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</si>
  <si>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</si>
  <si>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</si>
  <si>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</si>
  <si>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</si>
  <si>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</si>
  <si>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</si>
  <si>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</si>
  <si>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</si>
  <si>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</si>
  <si>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</si>
  <si>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</si>
  <si>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</si>
  <si>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</si>
  <si>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</si>
  <si>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</si>
  <si>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</si>
  <si>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</si>
  <si>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</si>
  <si>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</si>
  <si>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</si>
  <si>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</si>
  <si>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</si>
  <si>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</si>
  <si>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</si>
  <si>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</si>
  <si>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</si>
  <si>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</si>
  <si>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</si>
  <si>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</si>
  <si>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</si>
  <si>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</si>
  <si>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</si>
  <si>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</si>
  <si>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</si>
  <si>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</si>
  <si>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</si>
  <si>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</si>
  <si>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</si>
  <si>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</si>
  <si>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</si>
  <si>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</si>
  <si>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</si>
  <si>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</si>
  <si>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</si>
  <si>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</si>
  <si>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</si>
  <si>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</si>
  <si>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</si>
  <si>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</si>
  <si>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</si>
  <si>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</si>
  <si>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</si>
  <si>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</si>
  <si>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</si>
  <si>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</si>
  <si>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</si>
  <si>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</si>
  <si>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</si>
  <si>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</si>
  <si>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</si>
  <si>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</si>
  <si>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</si>
  <si>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</si>
  <si>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</si>
  <si>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</si>
  <si>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</si>
  <si>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</si>
  <si>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</si>
  <si>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</si>
  <si>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</si>
  <si>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</si>
  <si>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</si>
  <si>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</si>
  <si>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</si>
  <si>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</si>
  <si>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</si>
  <si>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</si>
  <si>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</si>
  <si>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</si>
  <si>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</si>
  <si>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</si>
  <si>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</si>
  <si>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</si>
  <si>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</si>
  <si>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</si>
  <si>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</si>
  <si>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</si>
  <si>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</si>
  <si>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</si>
  <si>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</si>
  <si>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</si>
  <si>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</si>
  <si>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</si>
  <si>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</si>
  <si>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</si>
  <si>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</si>
  <si>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</si>
  <si>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</si>
  <si>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</si>
  <si>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</si>
  <si>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</si>
  <si>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</si>
  <si>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</si>
  <si>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</si>
  <si>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</si>
  <si>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</si>
  <si>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</si>
  <si>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</si>
  <si>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</si>
  <si>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</si>
  <si>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</si>
  <si>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</si>
  <si>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</si>
  <si>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</si>
  <si>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</si>
  <si>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</si>
  <si>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</si>
  <si>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</si>
  <si>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</si>
  <si>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</si>
  <si>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</si>
  <si>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</si>
  <si>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</si>
  <si>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</si>
  <si>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</si>
  <si>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</si>
  <si>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</si>
  <si>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</si>
  <si>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</si>
  <si>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</si>
  <si>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</si>
  <si>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</si>
  <si>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</si>
  <si>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</si>
  <si>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</si>
  <si>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</si>
  <si>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</si>
  <si>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</si>
  <si>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</si>
  <si>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</si>
  <si>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</si>
  <si>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</si>
  <si>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</si>
  <si>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</si>
  <si>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</si>
  <si>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</si>
  <si>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</si>
  <si>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</si>
  <si>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</si>
  <si>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</si>
  <si>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</si>
  <si>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</si>
  <si>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</si>
  <si>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</si>
  <si>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</si>
  <si>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</si>
  <si>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</si>
  <si>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</si>
  <si>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</si>
  <si>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</si>
  <si>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</si>
  <si>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</si>
  <si>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</si>
  <si>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</si>
  <si>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</si>
  <si>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</si>
  <si>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</si>
  <si>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</si>
  <si>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</si>
  <si>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</si>
  <si>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</si>
  <si>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</si>
  <si>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</si>
  <si>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</si>
  <si>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</si>
  <si>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</si>
  <si>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</si>
  <si>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</si>
  <si>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</si>
  <si>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</si>
  <si>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</si>
  <si>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</si>
  <si>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</si>
  <si>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</si>
  <si>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</si>
  <si>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</si>
  <si>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</si>
  <si>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</si>
  <si>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</si>
  <si>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</si>
  <si>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</si>
  <si>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</si>
  <si>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</si>
  <si>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</si>
  <si>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</si>
  <si>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</si>
  <si>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</si>
  <si>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</si>
  <si>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</si>
  <si>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</si>
  <si>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</si>
  <si>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</si>
  <si>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</si>
  <si>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</si>
  <si>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</si>
  <si>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</si>
  <si>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</si>
  <si>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</si>
  <si>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</si>
  <si>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</si>
  <si>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</si>
  <si>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</si>
  <si>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</si>
  <si>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</si>
  <si>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</si>
  <si>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</si>
  <si>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</si>
  <si>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</si>
  <si>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</si>
  <si>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</si>
  <si>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</si>
  <si>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</si>
  <si>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</si>
  <si>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</si>
  <si>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</si>
  <si>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</si>
  <si>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</si>
  <si>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</si>
  <si>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</si>
  <si>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</si>
  <si>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</si>
  <si>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</si>
  <si>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</si>
  <si>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</si>
  <si>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</si>
  <si>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</si>
  <si>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</si>
  <si>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</si>
  <si>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</si>
  <si>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</si>
  <si>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</si>
  <si>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</si>
  <si>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</si>
  <si>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</si>
  <si>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</si>
  <si>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</si>
  <si>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</si>
  <si>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</si>
  <si>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</si>
  <si>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</si>
  <si>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</si>
  <si>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</si>
  <si>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</si>
  <si>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</si>
  <si>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</si>
  <si>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</si>
  <si>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</si>
  <si>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</si>
  <si>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</si>
  <si>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</si>
  <si>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</si>
  <si>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</si>
  <si>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</si>
  <si>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</si>
  <si>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</si>
  <si>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</si>
  <si>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</si>
  <si>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</si>
  <si>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</si>
  <si>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</si>
  <si>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</si>
  <si>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</si>
  <si>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</si>
  <si>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</si>
  <si>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</si>
  <si>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</si>
  <si>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</si>
  <si>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</si>
  <si>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</si>
  <si>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</si>
  <si>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</si>
  <si>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</si>
  <si>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</si>
  <si>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</si>
  <si>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</si>
  <si>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</si>
  <si>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</si>
  <si>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</si>
  <si>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</si>
  <si>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</si>
  <si>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</si>
  <si>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</si>
  <si>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</si>
  <si>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</si>
  <si>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</si>
  <si>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</si>
  <si>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</si>
  <si>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</si>
  <si>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</si>
  <si>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</si>
  <si>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</si>
  <si>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</si>
  <si>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</si>
  <si>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</si>
  <si>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</si>
  <si>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</si>
  <si>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</si>
  <si>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</si>
  <si>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</si>
  <si>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</si>
  <si>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</si>
  <si>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</si>
  <si>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</si>
  <si>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</si>
  <si>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</si>
  <si>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</si>
  <si>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</si>
  <si>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</si>
  <si>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</si>
  <si>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</si>
  <si>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</si>
  <si>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</si>
  <si>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</si>
  <si>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</si>
  <si>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</si>
  <si>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</si>
  <si>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</si>
  <si>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</si>
  <si>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</si>
  <si>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</si>
  <si>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</si>
  <si>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</si>
  <si>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</si>
  <si>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</si>
  <si>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</si>
  <si>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</si>
  <si>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</si>
  <si>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</si>
  <si>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</si>
  <si>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</si>
  <si>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</si>
  <si>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</si>
  <si>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</si>
  <si>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</si>
  <si>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</si>
  <si>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</si>
  <si>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</si>
  <si>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</si>
  <si>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</si>
  <si>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</si>
  <si>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</si>
  <si>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</si>
  <si>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</si>
  <si>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</si>
  <si>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</si>
  <si>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</si>
  <si>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</si>
  <si>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</si>
  <si>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</si>
  <si>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</si>
  <si>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</si>
  <si>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</si>
  <si>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</si>
  <si>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</si>
  <si>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</si>
  <si>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</si>
  <si>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</si>
  <si>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</si>
  <si>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</si>
  <si>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</si>
  <si>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</si>
  <si>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</si>
  <si>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</si>
  <si>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</si>
  <si>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</si>
  <si>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</si>
  <si>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</si>
  <si>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</si>
  <si>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</si>
  <si>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</si>
  <si>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</si>
  <si>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</si>
  <si>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</si>
  <si>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</si>
  <si>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</si>
  <si>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</si>
  <si>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</si>
  <si>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</si>
  <si>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</si>
  <si>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</si>
  <si>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</si>
  <si>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</si>
  <si>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</si>
  <si>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</si>
  <si>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</si>
  <si>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</si>
  <si>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</si>
  <si>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</si>
  <si>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</si>
  <si>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</si>
  <si>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</si>
  <si>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</si>
  <si>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</si>
  <si>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</si>
  <si>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</si>
  <si>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</si>
  <si>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</si>
  <si>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</si>
  <si>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</si>
  <si>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</si>
  <si>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</si>
  <si>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</si>
  <si>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</si>
  <si>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</si>
  <si>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</si>
  <si>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</si>
  <si>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</si>
  <si>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</si>
  <si>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</si>
  <si>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</si>
  <si>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</si>
  <si>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</si>
  <si>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</si>
  <si>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</si>
  <si>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</si>
  <si>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</si>
  <si>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</si>
  <si>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</si>
  <si>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</si>
  <si>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</si>
  <si>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</si>
  <si>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</si>
  <si>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</si>
  <si>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</si>
  <si>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</si>
  <si>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</si>
  <si>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</si>
  <si>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</si>
  <si>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</si>
  <si>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</si>
  <si>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</si>
  <si>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</si>
  <si>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</si>
  <si>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</si>
  <si>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</si>
  <si>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</si>
  <si>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</si>
  <si>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</si>
  <si>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</si>
  <si>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</si>
  <si>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</si>
  <si>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</si>
  <si>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</si>
  <si>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</si>
  <si>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</si>
  <si>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</si>
  <si>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</si>
  <si>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</si>
  <si>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</si>
  <si>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</si>
  <si>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</si>
  <si>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</si>
  <si>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</si>
  <si>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</si>
  <si>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</si>
  <si>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</si>
  <si>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</si>
  <si>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</si>
  <si>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</si>
  <si>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</si>
  <si>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</si>
  <si>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</si>
  <si>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</si>
  <si>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</si>
  <si>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</si>
  <si>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</si>
  <si>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</si>
  <si>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</si>
  <si>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</si>
  <si>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</si>
  <si>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</si>
  <si>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</si>
  <si>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</si>
  <si>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</si>
  <si>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</si>
  <si>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</si>
  <si>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</si>
  <si>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</si>
  <si>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</si>
  <si>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</si>
  <si>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</si>
  <si>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</si>
  <si>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</si>
  <si>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</si>
  <si>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</si>
  <si>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</si>
  <si>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</si>
  <si>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</si>
  <si>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</si>
  <si>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</si>
  <si>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</si>
  <si>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</si>
  <si>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</si>
  <si>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</si>
  <si>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</si>
  <si>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</si>
  <si>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</si>
  <si>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</si>
  <si>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</si>
  <si>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</si>
  <si>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</si>
  <si>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</si>
  <si>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</si>
  <si>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</si>
  <si>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</si>
  <si>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</si>
  <si>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</si>
  <si>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</si>
  <si>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</si>
  <si>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</si>
  <si>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</si>
  <si>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</si>
  <si>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</si>
  <si>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</si>
  <si>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</si>
  <si>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</si>
  <si>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</si>
  <si>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</si>
  <si>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</si>
  <si>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</si>
  <si>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</si>
  <si>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</si>
  <si>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</si>
  <si>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</si>
  <si>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</si>
  <si>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</si>
  <si>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</si>
  <si>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</si>
  <si>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</si>
  <si>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</si>
  <si>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</si>
  <si>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</si>
  <si>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</si>
  <si>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</si>
  <si>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</si>
  <si>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</si>
  <si>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</si>
  <si>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</si>
  <si>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</si>
  <si>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</si>
  <si>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</si>
  <si>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</si>
  <si>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</si>
  <si>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</si>
  <si>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</si>
  <si>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</si>
  <si>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</si>
  <si>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</si>
  <si>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</si>
  <si>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</si>
  <si>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</si>
  <si>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</si>
  <si>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</si>
  <si>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</si>
  <si>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</si>
  <si>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</si>
  <si>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</si>
  <si>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</si>
  <si>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</si>
  <si>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</si>
  <si>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</si>
  <si>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</si>
  <si>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</si>
  <si>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</si>
  <si>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</si>
  <si>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</si>
  <si>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</si>
  <si>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</si>
  <si>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</si>
  <si>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</si>
  <si>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</si>
  <si>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</si>
  <si>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</si>
  <si>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</si>
  <si>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</si>
  <si>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</si>
  <si>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</si>
  <si>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</si>
  <si>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</si>
  <si>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</si>
  <si>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</si>
  <si>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</si>
  <si>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</si>
  <si>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</si>
  <si>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</si>
  <si>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</si>
  <si>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</si>
  <si>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</si>
  <si>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</si>
  <si>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</si>
  <si>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</si>
  <si>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</si>
  <si>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</si>
  <si>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</si>
  <si>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</si>
  <si>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</si>
  <si>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</si>
  <si>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</si>
  <si>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</si>
  <si>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</si>
  <si>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</si>
  <si>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</si>
  <si>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</si>
  <si>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</si>
  <si>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</si>
  <si>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</si>
  <si>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</si>
  <si>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</si>
  <si>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</si>
  <si>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</si>
  <si>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</si>
  <si>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</si>
  <si>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</si>
  <si>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</si>
  <si>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</si>
  <si>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</si>
  <si>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</si>
  <si>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</si>
  <si>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</si>
  <si>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</si>
  <si>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</si>
  <si>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</si>
  <si>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</si>
  <si>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</si>
  <si>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</si>
  <si>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</si>
  <si>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</si>
  <si>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</si>
  <si>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</si>
  <si>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</si>
  <si>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</si>
  <si>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</si>
  <si>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</si>
  <si>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</si>
  <si>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</si>
  <si>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</si>
  <si>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</si>
  <si>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</si>
  <si>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</si>
  <si>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</si>
  <si>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</si>
  <si>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</si>
  <si>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</si>
  <si>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</si>
  <si>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</si>
  <si>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</si>
  <si>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</si>
  <si>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</si>
  <si>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</si>
  <si>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</si>
  <si>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</si>
  <si>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</si>
  <si>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</si>
  <si>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</si>
  <si>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</si>
  <si>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</si>
  <si>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</si>
  <si>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</si>
  <si>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</si>
  <si>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</si>
  <si>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</si>
  <si>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</si>
  <si>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</si>
  <si>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</si>
  <si>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</si>
  <si>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</si>
  <si>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</si>
  <si>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</si>
  <si>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</si>
  <si>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</si>
  <si>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</si>
  <si>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</si>
  <si>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</si>
  <si>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</si>
  <si>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</si>
  <si>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</si>
  <si>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</si>
  <si>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</si>
  <si>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</si>
  <si>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</si>
  <si>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</si>
  <si>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</si>
  <si>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</si>
  <si>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</si>
  <si>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</si>
  <si>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</si>
  <si>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</si>
  <si>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</si>
  <si>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</si>
  <si>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</si>
  <si>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</si>
  <si>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</si>
  <si>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</si>
  <si>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</si>
  <si>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</si>
  <si>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</si>
  <si>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</si>
  <si>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</si>
  <si>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</si>
  <si>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</si>
  <si>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</si>
  <si>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</si>
  <si>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</si>
  <si>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</si>
  <si>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</si>
  <si>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</si>
  <si>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</si>
  <si>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</si>
  <si>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</si>
  <si>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</si>
  <si>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</si>
  <si>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</si>
  <si>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</si>
  <si>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</si>
  <si>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</si>
  <si>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</si>
  <si>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</si>
  <si>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</si>
  <si>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</si>
  <si>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</si>
  <si>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</si>
  <si>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</si>
  <si>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</si>
  <si>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</si>
  <si>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</si>
  <si>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</si>
  <si>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</si>
  <si>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</si>
  <si>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</si>
  <si>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</si>
  <si>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</si>
  <si>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</si>
  <si>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</si>
  <si>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</si>
  <si>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</si>
  <si>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</si>
  <si>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</si>
  <si>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</si>
  <si>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</si>
  <si>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</si>
  <si>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</si>
  <si>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</si>
  <si>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</si>
  <si>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</si>
  <si>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</si>
  <si>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</si>
  <si>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</si>
  <si>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</si>
  <si>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</si>
  <si>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</si>
  <si>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</si>
  <si>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</si>
  <si>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</si>
  <si>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</si>
  <si>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</si>
  <si>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</si>
  <si>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</si>
  <si>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</si>
  <si>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</si>
  <si>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</si>
  <si>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</si>
  <si>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</si>
  <si>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</si>
  <si>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</si>
  <si>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</si>
  <si>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</si>
  <si>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</si>
  <si>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</si>
  <si>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</si>
  <si>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</si>
  <si>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</si>
  <si>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</si>
  <si>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</si>
  <si>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</si>
  <si>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</si>
  <si>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</si>
  <si>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</si>
  <si>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</si>
  <si>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</si>
  <si>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</si>
  <si>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</si>
  <si>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</si>
  <si>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</si>
  <si>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</si>
  <si>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</si>
  <si>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</si>
  <si>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</si>
  <si>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</si>
  <si>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</si>
  <si>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</si>
  <si>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</si>
  <si>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</si>
  <si>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</si>
  <si>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</si>
  <si>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</si>
  <si>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</si>
  <si>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</si>
  <si>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</si>
  <si>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</si>
  <si>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</si>
  <si>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</si>
  <si>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</si>
  <si>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</si>
  <si>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</si>
  <si>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</si>
  <si>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</si>
  <si>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</si>
  <si>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</si>
  <si>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</si>
  <si>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</si>
  <si>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</si>
  <si>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</si>
  <si>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</si>
  <si>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</si>
  <si>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</si>
  <si>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</si>
  <si>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</si>
  <si>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</si>
  <si>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</si>
  <si>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</si>
  <si>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</si>
  <si>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</si>
  <si>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</si>
  <si>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</si>
  <si>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</si>
  <si>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</si>
  <si>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</si>
  <si>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</si>
  <si>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</si>
  <si>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</si>
  <si>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</si>
  <si>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</si>
  <si>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</si>
  <si>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</si>
  <si>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</si>
  <si>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</si>
  <si>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</si>
  <si>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</si>
  <si>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</si>
  <si>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</si>
  <si>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</si>
  <si>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</si>
  <si>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</si>
  <si>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</si>
  <si>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</si>
  <si>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</si>
  <si>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</si>
  <si>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</si>
  <si>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</si>
  <si>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</si>
  <si>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</si>
  <si>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</si>
  <si>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</si>
  <si>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</si>
  <si>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</si>
  <si>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</si>
  <si>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</si>
  <si>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</si>
  <si>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</si>
  <si>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</si>
  <si>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</si>
  <si>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</si>
  <si>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</si>
  <si>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</si>
  <si>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</si>
  <si>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</si>
  <si>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</si>
  <si>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</si>
  <si>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</si>
  <si>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</si>
  <si>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</si>
  <si>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</si>
  <si>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</si>
  <si>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</si>
  <si>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</si>
  <si>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</si>
  <si>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</si>
  <si>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</si>
  <si>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</si>
  <si>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</si>
  <si>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</si>
  <si>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</si>
  <si>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</si>
  <si>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</si>
  <si>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</si>
  <si>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</si>
  <si>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</si>
  <si>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</si>
  <si>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</si>
  <si>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</si>
  <si>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</si>
  <si>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</si>
  <si>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</si>
  <si>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</si>
  <si>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</si>
  <si>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</si>
  <si>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</si>
  <si>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</si>
  <si>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</si>
  <si>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</si>
  <si>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</si>
  <si>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</si>
  <si>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</si>
  <si>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</si>
  <si>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</si>
  <si>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</si>
  <si>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</si>
  <si>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</si>
  <si>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</si>
  <si>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</si>
  <si>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</si>
  <si>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</si>
  <si>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</si>
  <si>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</si>
  <si>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</si>
  <si>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</si>
  <si>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</si>
  <si>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</si>
  <si>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</si>
  <si>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</si>
  <si>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</si>
  <si>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</si>
  <si>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</si>
  <si>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</si>
  <si>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</si>
  <si>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</si>
  <si>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</si>
  <si>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</si>
  <si>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</si>
  <si>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</si>
  <si>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</si>
  <si>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</si>
  <si>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</si>
  <si>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</si>
  <si>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</si>
  <si>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</si>
  <si>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</si>
  <si>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</si>
  <si>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</si>
  <si>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</si>
  <si>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</si>
  <si>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</si>
  <si>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</si>
  <si>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</si>
  <si>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</si>
  <si>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</si>
  <si>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</si>
  <si>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</si>
  <si>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</si>
  <si>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</si>
  <si>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</si>
  <si>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</si>
  <si>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</si>
  <si>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</si>
  <si>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</si>
  <si>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</si>
  <si>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</si>
  <si>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</si>
  <si>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</si>
  <si>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</si>
  <si>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</si>
  <si>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</si>
  <si>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</si>
  <si>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</si>
  <si>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</si>
  <si>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</si>
  <si>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</si>
  <si>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</si>
  <si>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</si>
  <si>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</si>
  <si>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</si>
  <si>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</si>
  <si>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</si>
  <si>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</si>
  <si>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</si>
  <si>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</si>
  <si>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</si>
  <si>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</si>
  <si>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</si>
  <si>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</si>
  <si>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</si>
  <si>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</si>
  <si>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</si>
  <si>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</si>
  <si>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</si>
  <si>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</si>
  <si>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</si>
  <si>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</si>
  <si>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</si>
  <si>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</si>
  <si>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</si>
  <si>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</si>
  <si>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</si>
  <si>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</si>
  <si>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</si>
  <si>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</si>
  <si>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</si>
  <si>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</si>
  <si>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</si>
  <si>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</si>
  <si>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</si>
  <si>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</si>
  <si>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</si>
  <si>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</si>
  <si>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</si>
  <si>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</si>
  <si>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</si>
  <si>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</si>
  <si>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</si>
  <si>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</si>
  <si>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</si>
  <si>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</si>
  <si>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</si>
  <si>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</si>
  <si>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</si>
  <si>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</si>
  <si>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</si>
  <si>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</si>
  <si>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</si>
  <si>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</si>
  <si>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</si>
  <si>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</si>
  <si>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</si>
  <si>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</si>
  <si>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</si>
  <si>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</si>
  <si>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</si>
  <si>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</si>
  <si>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</si>
  <si>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</si>
  <si>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</si>
  <si>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</si>
  <si>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</si>
  <si>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</si>
  <si>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</si>
  <si>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</si>
  <si>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</si>
  <si>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</si>
  <si>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</si>
  <si>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</si>
  <si>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</si>
  <si>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</si>
  <si>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</si>
  <si>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</si>
  <si>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</si>
  <si>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</si>
  <si>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</si>
  <si>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</si>
  <si>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</si>
  <si>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</si>
  <si>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</si>
  <si>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</si>
  <si>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</si>
  <si>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</si>
  <si>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</si>
  <si>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</si>
  <si>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</si>
  <si>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</si>
  <si>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</si>
  <si>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</si>
  <si>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</si>
  <si>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</si>
  <si>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</si>
  <si>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</si>
  <si>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</si>
  <si>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</si>
  <si>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</si>
  <si>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</si>
  <si>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</si>
  <si>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</si>
  <si>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</si>
  <si>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</si>
  <si>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</si>
  <si>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</si>
  <si>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</si>
  <si>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</si>
  <si>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</si>
  <si>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</si>
  <si>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</si>
  <si>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</si>
  <si>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</si>
  <si>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</si>
  <si>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</si>
  <si>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</si>
  <si>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</si>
  <si>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</si>
  <si>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</si>
  <si>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</si>
  <si>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</si>
  <si>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</si>
  <si>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</si>
  <si>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</si>
  <si>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</si>
  <si>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</si>
  <si>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</si>
  <si>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</si>
  <si>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</si>
  <si>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</si>
  <si>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</si>
  <si>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</si>
  <si>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</si>
  <si>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</si>
  <si>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</si>
  <si>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</si>
  <si>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</si>
  <si>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</si>
  <si>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</si>
  <si>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</si>
  <si>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</si>
  <si>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</si>
  <si>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</si>
  <si>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</si>
  <si>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</si>
  <si>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</si>
  <si>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</si>
  <si>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</si>
  <si>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</si>
  <si>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</si>
  <si>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</si>
  <si>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</si>
  <si>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</si>
  <si>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</si>
  <si>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</si>
  <si>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</si>
  <si>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</si>
  <si>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</si>
  <si>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</si>
  <si>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</si>
  <si>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</si>
  <si>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</si>
  <si>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</si>
  <si>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</si>
  <si>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</si>
  <si>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</si>
  <si>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</si>
  <si>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</si>
  <si>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</si>
  <si>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</si>
  <si>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</si>
  <si>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</si>
  <si>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</si>
  <si>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</si>
  <si>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</si>
  <si>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</si>
  <si>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</si>
  <si>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</si>
  <si>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</si>
  <si>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</si>
  <si>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</si>
  <si>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</si>
  <si>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</si>
  <si>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</si>
  <si>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</si>
  <si>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</si>
  <si>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</si>
  <si>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</si>
  <si>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</si>
  <si>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</si>
  <si>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</si>
  <si>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</si>
  <si>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</si>
  <si>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</si>
  <si>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</si>
  <si>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</si>
  <si>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</si>
  <si>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</si>
  <si>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</si>
  <si>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</si>
  <si>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</si>
  <si>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</si>
  <si>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</si>
  <si>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</si>
  <si>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</si>
  <si>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</si>
  <si>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</si>
  <si>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</si>
  <si>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</si>
  <si>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</si>
  <si>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</si>
  <si>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</si>
  <si>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</si>
  <si>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</si>
  <si>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</si>
  <si>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</si>
  <si>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</si>
  <si>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</si>
  <si>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</si>
  <si>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</si>
  <si>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</si>
  <si>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</si>
  <si>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</si>
  <si>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</si>
  <si>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</si>
  <si>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</si>
  <si>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</si>
  <si>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</si>
  <si>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</si>
  <si>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</si>
  <si>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</si>
  <si>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</si>
  <si>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</si>
  <si>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</si>
  <si>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</si>
  <si>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</si>
  <si>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</si>
  <si>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</si>
  <si>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</si>
  <si>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</si>
  <si>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</si>
  <si>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</si>
  <si>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</si>
  <si>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</si>
  <si>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</si>
  <si>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</si>
  <si>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</si>
  <si>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</si>
  <si>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</si>
  <si>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</si>
  <si>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</si>
  <si>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</si>
  <si>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</si>
  <si>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</si>
  <si>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</si>
  <si>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</si>
  <si>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</si>
  <si>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</si>
  <si>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</si>
  <si>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</si>
  <si>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</si>
  <si>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</si>
  <si>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</si>
  <si>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</si>
  <si>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</si>
  <si>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</si>
  <si>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</si>
  <si>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</si>
  <si>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</si>
  <si>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</si>
  <si>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</si>
  <si>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</si>
  <si>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</si>
  <si>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</si>
  <si>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</si>
  <si>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</si>
  <si>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</si>
  <si>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</si>
  <si>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</si>
  <si>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</si>
  <si>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</si>
  <si>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</si>
  <si>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</si>
  <si>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</si>
  <si>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</si>
  <si>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</si>
  <si>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</si>
  <si>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</si>
  <si>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</si>
  <si>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</si>
  <si>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</si>
  <si>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</si>
  <si>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</si>
  <si>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</si>
  <si>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</si>
  <si>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</si>
  <si>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</si>
  <si>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</si>
  <si>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</si>
  <si>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</si>
  <si>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</si>
  <si>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</si>
  <si>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</si>
  <si>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</si>
  <si>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</si>
  <si>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</si>
  <si>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</si>
  <si>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</si>
  <si>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</si>
  <si>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</si>
  <si>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</si>
  <si>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</si>
  <si>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</si>
  <si>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</si>
  <si>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</si>
  <si>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</si>
  <si>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</si>
  <si>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</si>
  <si>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</si>
  <si>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</si>
  <si>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</si>
  <si>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</si>
  <si>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</si>
  <si>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</si>
  <si>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</si>
  <si>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</si>
  <si>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</si>
  <si>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</si>
  <si>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</si>
  <si>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</si>
  <si>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</si>
  <si>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</si>
  <si>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</si>
  <si>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</si>
  <si>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</si>
  <si>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</si>
  <si>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</si>
  <si>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</si>
  <si>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</si>
  <si>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</si>
  <si>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</si>
  <si>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</si>
  <si>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</si>
  <si>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</si>
  <si>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</si>
  <si>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</si>
  <si>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</si>
  <si>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</si>
  <si>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</si>
  <si>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</si>
  <si>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</si>
  <si>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</si>
  <si>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</si>
  <si>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</si>
  <si>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</si>
  <si>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</si>
  <si>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</si>
  <si>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</si>
  <si>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</si>
  <si>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</si>
  <si>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</si>
  <si>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</si>
  <si>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</si>
  <si>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</si>
  <si>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</si>
  <si>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</si>
  <si>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</si>
  <si>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</si>
  <si>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</si>
  <si>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</si>
  <si>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</si>
  <si>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</si>
  <si>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</si>
  <si>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</si>
  <si>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</si>
  <si>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</si>
  <si>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</si>
  <si>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</si>
  <si>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</si>
  <si>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</si>
  <si>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</si>
  <si>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</si>
  <si>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</si>
  <si>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</si>
  <si>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</si>
  <si>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</si>
  <si>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</si>
  <si>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</si>
  <si>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</si>
  <si>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</si>
  <si>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</si>
  <si>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</si>
  <si>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</si>
  <si>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</si>
  <si>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</si>
  <si>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</si>
  <si>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</si>
  <si>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</si>
  <si>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</si>
  <si>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</si>
  <si>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</si>
  <si>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</si>
  <si>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</si>
  <si>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</si>
  <si>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</si>
  <si>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</si>
  <si>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</si>
  <si>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</si>
  <si>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</si>
  <si>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</si>
  <si>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</si>
  <si>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</si>
  <si>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</si>
  <si>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</si>
  <si>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</si>
  <si>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</si>
  <si>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</si>
  <si>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</si>
  <si>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</si>
  <si>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</si>
  <si>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</si>
  <si>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</si>
  <si>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</si>
  <si>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</si>
  <si>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</si>
  <si>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</si>
  <si>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</si>
  <si>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</si>
  <si>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</si>
  <si>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</si>
  <si>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</si>
  <si>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</si>
  <si>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</si>
  <si>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</si>
  <si>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</si>
  <si>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</si>
  <si>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</si>
  <si>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</si>
  <si>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</si>
  <si>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</si>
  <si>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</si>
  <si>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</si>
  <si>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</si>
  <si>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</si>
  <si>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</si>
  <si>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</si>
  <si>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</si>
  <si>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</si>
  <si>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</si>
  <si>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</si>
  <si>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</si>
  <si>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</si>
  <si>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</si>
  <si>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</si>
  <si>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</si>
  <si>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</si>
  <si>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</si>
  <si>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</si>
  <si>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</si>
  <si>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</si>
  <si>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</si>
  <si>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</si>
  <si>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</si>
  <si>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</si>
  <si>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</si>
  <si>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</si>
  <si>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</si>
  <si>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</si>
  <si>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</si>
  <si>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</si>
  <si>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</si>
  <si>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</si>
  <si>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</si>
  <si>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</si>
  <si>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</si>
  <si>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</si>
  <si>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</si>
  <si>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</si>
  <si>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</si>
  <si>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</si>
  <si>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</si>
  <si>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</si>
  <si>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</si>
  <si>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</si>
  <si>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</si>
  <si>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</si>
  <si>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</si>
  <si>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</si>
  <si>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</si>
  <si>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</si>
  <si>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</si>
  <si>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</si>
  <si>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</si>
  <si>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</si>
  <si>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</si>
  <si>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</si>
  <si>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</si>
  <si>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</si>
  <si>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</si>
  <si>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</si>
  <si>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</si>
  <si>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</si>
  <si>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</si>
  <si>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</si>
  <si>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</si>
  <si>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</si>
  <si>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</si>
  <si>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</si>
  <si>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</si>
  <si>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</si>
  <si>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</si>
  <si>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</si>
  <si>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</si>
  <si>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</si>
  <si>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</si>
  <si>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</si>
  <si>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</si>
  <si>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</si>
  <si>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</si>
  <si>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</si>
  <si>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</si>
  <si>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</si>
  <si>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</si>
  <si>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</si>
  <si>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</si>
  <si>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</si>
  <si>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</si>
  <si>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</si>
  <si>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</si>
  <si>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</si>
  <si>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</si>
  <si>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</si>
  <si>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</si>
  <si>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</si>
  <si>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</si>
  <si>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</si>
  <si>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</si>
  <si>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</si>
  <si>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</si>
  <si>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</si>
  <si>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</si>
  <si>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</si>
  <si>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</si>
  <si>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</si>
  <si>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</si>
  <si>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</si>
  <si>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</si>
  <si>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</si>
  <si>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</si>
  <si>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</si>
  <si>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</si>
  <si>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</si>
  <si>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</si>
  <si>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</si>
  <si>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</si>
  <si>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</si>
  <si>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</si>
  <si>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</si>
  <si>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</si>
  <si>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</si>
  <si>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</si>
  <si>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</si>
  <si>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</si>
  <si>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</si>
  <si>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</si>
  <si>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</si>
  <si>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</si>
  <si>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</si>
  <si>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</si>
  <si>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</si>
  <si>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</si>
  <si>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</si>
  <si>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</si>
  <si>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</si>
  <si>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</si>
  <si>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</si>
  <si>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</si>
  <si>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</si>
  <si>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</si>
  <si>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</si>
  <si>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</si>
  <si>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</si>
  <si>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</si>
  <si>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</si>
  <si>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</si>
  <si>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</si>
  <si>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</si>
  <si>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</si>
  <si>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</si>
  <si>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</si>
  <si>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</si>
  <si>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</si>
  <si>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</si>
  <si>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</si>
  <si>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</si>
  <si>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</si>
  <si>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</si>
  <si>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</si>
  <si>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</si>
  <si>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</si>
  <si>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</si>
  <si>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</si>
  <si>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</si>
  <si>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</si>
  <si>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</si>
  <si>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</si>
  <si>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</si>
  <si>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</si>
  <si>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</si>
  <si>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</si>
  <si>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</si>
  <si>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</si>
  <si>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</si>
  <si>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</si>
  <si>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</si>
  <si>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</si>
  <si>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</si>
  <si>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</si>
  <si>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</si>
  <si>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</si>
  <si>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</si>
  <si>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</si>
  <si>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</si>
  <si>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</si>
  <si>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</si>
  <si>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</si>
  <si>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</si>
  <si>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</si>
  <si>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</si>
  <si>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</si>
  <si>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</si>
  <si>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</si>
  <si>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</si>
  <si>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</si>
  <si>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</si>
  <si>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</si>
  <si>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</si>
  <si>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</si>
  <si>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</si>
  <si>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</si>
  <si>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</si>
  <si>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</si>
  <si>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</si>
  <si>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</si>
  <si>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</si>
  <si>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</si>
  <si>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</si>
  <si>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</si>
  <si>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</si>
  <si>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</si>
  <si>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</si>
  <si>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</si>
  <si>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</si>
  <si>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</si>
  <si>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</si>
  <si>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</si>
  <si>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</si>
  <si>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</si>
  <si>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</si>
  <si>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</si>
  <si>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</si>
  <si>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</si>
  <si>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</si>
  <si>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</si>
  <si>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</si>
  <si>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</si>
  <si>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</si>
  <si>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</si>
  <si>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</si>
  <si>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</si>
  <si>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</si>
  <si>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</si>
  <si>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</si>
  <si>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</si>
  <si>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</si>
  <si>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</si>
  <si>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</si>
  <si>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</si>
  <si>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</si>
  <si>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</si>
  <si>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</si>
  <si>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</si>
  <si>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</si>
  <si>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</si>
  <si>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</si>
  <si>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</si>
  <si>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</si>
  <si>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</si>
  <si>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</si>
  <si>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</si>
  <si>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</si>
  <si>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</si>
  <si>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</si>
  <si>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</si>
  <si>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</si>
  <si>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</si>
  <si>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</si>
  <si>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</si>
  <si>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</si>
  <si>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</si>
  <si>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</si>
  <si>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</si>
  <si>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</si>
  <si>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</si>
  <si>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</si>
  <si>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</si>
  <si>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</si>
  <si>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</si>
  <si>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</si>
  <si>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</si>
  <si>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</si>
  <si>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</si>
  <si>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</si>
  <si>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</si>
  <si>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</si>
  <si>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</si>
  <si>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</si>
  <si>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</si>
  <si>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</si>
  <si>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</si>
  <si>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</si>
  <si>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</si>
  <si>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</si>
  <si>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</si>
  <si>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</si>
  <si>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</si>
  <si>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</si>
  <si>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</si>
  <si>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</si>
  <si>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</si>
  <si>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</si>
  <si>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</si>
  <si>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</si>
  <si>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</si>
  <si>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</si>
  <si>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</si>
  <si>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</si>
  <si>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</si>
  <si>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</si>
  <si>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</si>
  <si>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</si>
  <si>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</si>
  <si>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</si>
  <si>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</si>
  <si>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</si>
  <si>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</si>
  <si>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</si>
  <si>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</si>
  <si>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</si>
  <si>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</si>
  <si>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</si>
  <si>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</si>
  <si>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</si>
  <si>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</si>
  <si>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</si>
  <si>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</si>
  <si>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</si>
  <si>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</si>
  <si>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</si>
  <si>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</si>
  <si>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</si>
  <si>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</si>
  <si>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</si>
  <si>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</si>
  <si>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</si>
  <si>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</si>
  <si>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</si>
  <si>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</si>
  <si>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</si>
  <si>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</si>
  <si>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</si>
  <si>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</si>
  <si>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</si>
  <si>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</si>
  <si>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</si>
  <si>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</si>
  <si>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</si>
  <si>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</si>
  <si>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</si>
  <si>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</si>
  <si>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</si>
  <si>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</si>
  <si>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</si>
  <si>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</si>
  <si>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</si>
  <si>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</si>
  <si>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</si>
  <si>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</si>
  <si>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</si>
  <si>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</si>
  <si>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</si>
  <si>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</si>
  <si>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</si>
  <si>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</si>
  <si>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</si>
  <si>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</si>
  <si>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</si>
  <si>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</si>
  <si>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</si>
  <si>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</si>
  <si>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</si>
  <si>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</si>
  <si>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</si>
  <si>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</si>
  <si>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</si>
  <si>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</si>
  <si>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</si>
  <si>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</si>
  <si>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</si>
  <si>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</si>
  <si>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</si>
  <si>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</si>
  <si>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</si>
  <si>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</si>
  <si>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</si>
  <si>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</si>
  <si>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</si>
  <si>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</si>
  <si>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</si>
  <si>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</si>
  <si>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</si>
  <si>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</si>
  <si>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</si>
  <si>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</si>
  <si>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</si>
  <si>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</si>
  <si>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</si>
  <si>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</si>
  <si>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</si>
  <si>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</si>
  <si>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</si>
  <si>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</si>
  <si>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</si>
  <si>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</si>
  <si>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</si>
  <si>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</si>
  <si>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</si>
  <si>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</si>
  <si>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</si>
  <si>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</si>
  <si>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</si>
  <si>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</si>
  <si>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</si>
  <si>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</si>
  <si>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</si>
  <si>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</si>
  <si>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</si>
  <si>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</si>
  <si>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</si>
  <si>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</si>
  <si>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</si>
  <si>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</si>
  <si>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</si>
  <si>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</si>
  <si>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</si>
  <si>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</si>
  <si>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</si>
  <si>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</si>
  <si>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</si>
  <si>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</si>
  <si>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</si>
  <si>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</si>
  <si>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</si>
  <si>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</si>
  <si>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</si>
  <si>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</si>
  <si>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</si>
  <si>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</si>
  <si>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</si>
  <si>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</si>
  <si>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</si>
  <si>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</si>
  <si>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</si>
  <si>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</si>
  <si>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</si>
  <si>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</si>
  <si>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</si>
  <si>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</si>
  <si>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</si>
  <si>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</si>
  <si>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</si>
  <si>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</si>
  <si>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</si>
  <si>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</si>
  <si>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</si>
  <si>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</si>
  <si>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</si>
  <si>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</si>
  <si>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</si>
  <si>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</si>
  <si>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</si>
  <si>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</si>
  <si>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</si>
  <si>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</si>
  <si>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</si>
  <si>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</si>
  <si>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</si>
  <si>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</si>
  <si>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</si>
  <si>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</si>
  <si>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</si>
  <si>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</si>
  <si>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</si>
  <si>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</si>
  <si>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</si>
  <si>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</si>
  <si>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</si>
  <si>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</si>
  <si>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</si>
  <si>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</si>
  <si>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</si>
  <si>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</si>
  <si>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</si>
  <si>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</si>
  <si>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</si>
  <si>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</si>
  <si>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</si>
  <si>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</si>
  <si>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</si>
  <si>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</si>
  <si>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</si>
  <si>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</si>
  <si>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</si>
  <si>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</si>
  <si>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</si>
  <si>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</si>
  <si>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</si>
  <si>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</si>
  <si>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</si>
  <si>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</si>
  <si>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</si>
  <si>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</si>
  <si>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</si>
  <si>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</si>
  <si>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</si>
  <si>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</si>
  <si>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</si>
  <si>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</si>
  <si>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</si>
  <si>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</si>
  <si>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</si>
  <si>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</si>
  <si>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</si>
  <si>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</si>
  <si>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</si>
  <si>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</si>
  <si>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</si>
  <si>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</si>
  <si>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</si>
  <si>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</si>
  <si>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</si>
  <si>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</si>
  <si>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</si>
  <si>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</si>
  <si>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</si>
  <si>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</si>
  <si>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</si>
  <si>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</si>
  <si>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</si>
  <si>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</si>
  <si>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</si>
  <si>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</si>
  <si>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</si>
  <si>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</si>
  <si>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</si>
  <si>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</si>
  <si>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</si>
  <si>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</si>
  <si>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</si>
  <si>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</si>
  <si>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</si>
  <si>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</si>
  <si>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</si>
  <si>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</si>
  <si>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</si>
  <si>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</si>
  <si>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</si>
  <si>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</si>
  <si>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</si>
  <si>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</si>
  <si>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</si>
  <si>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</si>
  <si>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</si>
  <si>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</si>
  <si>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</si>
  <si>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</si>
  <si>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</si>
  <si>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</si>
  <si>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</si>
  <si>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</si>
  <si>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</si>
  <si>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</si>
  <si>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</si>
  <si>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</si>
  <si>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</si>
  <si>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</si>
  <si>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</si>
  <si>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</si>
  <si>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</si>
  <si>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</si>
  <si>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</si>
  <si>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</si>
  <si>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</si>
  <si>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</si>
  <si>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</si>
  <si>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</si>
  <si>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</si>
  <si>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</si>
  <si>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</si>
  <si>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</si>
  <si>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</si>
  <si>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</si>
  <si>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</si>
  <si>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</si>
  <si>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</si>
  <si>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</si>
  <si>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</si>
  <si>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</si>
  <si>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</si>
  <si>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</si>
  <si>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</si>
  <si>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</si>
  <si>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</si>
  <si>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</si>
  <si>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</si>
  <si>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</si>
  <si>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</si>
  <si>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</si>
  <si>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</si>
  <si>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</si>
  <si>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</si>
  <si>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</si>
  <si>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</si>
  <si>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</si>
  <si>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</si>
  <si>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</si>
  <si>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</si>
  <si>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</si>
  <si>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</si>
  <si>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</si>
  <si>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</si>
  <si>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</si>
  <si>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</si>
  <si>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</si>
  <si>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</si>
  <si>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</si>
  <si>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</si>
  <si>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</si>
  <si>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</si>
  <si>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</si>
  <si>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</si>
  <si>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</si>
  <si>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</si>
  <si>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</si>
  <si>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</si>
  <si>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</si>
  <si>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</si>
  <si>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</si>
  <si>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</si>
  <si>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</si>
  <si>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</si>
  <si>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</si>
  <si>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</si>
  <si>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</si>
  <si>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</si>
  <si>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</si>
  <si>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</si>
  <si>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</si>
  <si>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</si>
  <si>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</si>
  <si>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</si>
  <si>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</si>
  <si>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</si>
  <si>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</si>
  <si>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</si>
  <si>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</si>
  <si>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</si>
  <si>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</si>
  <si>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</si>
  <si>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</si>
  <si>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</si>
  <si>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</si>
  <si>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</si>
  <si>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</si>
  <si>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</si>
  <si>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</si>
  <si>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</si>
  <si>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</si>
  <si>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</si>
  <si>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</si>
  <si>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</si>
  <si>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</si>
  <si>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</si>
  <si>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</si>
  <si>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</si>
  <si>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</si>
  <si>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</si>
  <si>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</si>
  <si>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</si>
  <si>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</si>
  <si>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</si>
  <si>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</si>
  <si>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</si>
  <si>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</si>
  <si>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</si>
  <si>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</si>
  <si>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</si>
  <si>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</si>
  <si>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</si>
  <si>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</si>
  <si>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</si>
  <si>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</si>
  <si>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</si>
  <si>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</si>
  <si>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</si>
  <si>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</si>
  <si>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</si>
  <si>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</si>
  <si>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</si>
  <si>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</si>
  <si>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</si>
  <si>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</si>
  <si>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</si>
  <si>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</si>
  <si>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</si>
  <si>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</si>
  <si>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</si>
  <si>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</si>
  <si>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</si>
  <si>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</si>
  <si>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</si>
  <si>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</si>
  <si>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</si>
  <si>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</si>
  <si>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</si>
  <si>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</si>
  <si>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</si>
  <si>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</si>
  <si>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</si>
  <si>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</si>
  <si>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</si>
  <si>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</si>
  <si>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</si>
  <si>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</si>
  <si>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</si>
  <si>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</si>
  <si>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</si>
  <si>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</si>
  <si>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</si>
  <si>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</si>
  <si>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</si>
  <si>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</si>
  <si>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</si>
  <si>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</si>
  <si>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</si>
  <si>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</si>
  <si>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</si>
  <si>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</si>
  <si>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</si>
  <si>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</si>
  <si>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</si>
  <si>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</si>
  <si>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</si>
  <si>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</si>
  <si>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</si>
  <si>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</si>
  <si>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</si>
  <si>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</si>
  <si>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</si>
  <si>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</si>
  <si>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</si>
  <si>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</si>
  <si>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</si>
  <si>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</si>
  <si>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</si>
  <si>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</si>
  <si>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</si>
  <si>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</si>
  <si>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</si>
  <si>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</si>
  <si>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</si>
  <si>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</si>
  <si>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</si>
  <si>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</si>
  <si>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</si>
  <si>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</si>
  <si>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</si>
  <si>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</si>
  <si>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</si>
  <si>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</si>
  <si>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</si>
  <si>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</si>
  <si>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</si>
  <si>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</si>
  <si>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</si>
  <si>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</si>
  <si>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</si>
  <si>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</si>
  <si>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</si>
  <si>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</si>
  <si>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</si>
  <si>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</si>
  <si>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</si>
  <si>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</si>
  <si>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</si>
  <si>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</si>
  <si>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</si>
  <si>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</si>
  <si>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</si>
  <si>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</si>
  <si>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</si>
  <si>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</si>
  <si>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</si>
  <si>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</si>
  <si>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</si>
  <si>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</si>
  <si>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</si>
  <si>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</si>
  <si>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</si>
  <si>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</si>
  <si>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</si>
  <si>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</si>
  <si>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</si>
  <si>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</si>
  <si>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</si>
  <si>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</si>
  <si>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</si>
  <si>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</si>
  <si>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</si>
  <si>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</si>
  <si>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</si>
  <si>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</si>
  <si>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</si>
  <si>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</si>
  <si>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</si>
  <si>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</si>
  <si>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</si>
  <si>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</si>
  <si>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</si>
  <si>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</si>
  <si>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</si>
  <si>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</si>
  <si>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</si>
  <si>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</si>
  <si>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</si>
  <si>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</si>
  <si>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</si>
  <si>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</si>
  <si>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</si>
  <si>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</si>
  <si>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</si>
  <si>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</si>
  <si>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</si>
  <si>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</si>
  <si>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</si>
  <si>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</si>
  <si>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</si>
  <si>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</si>
  <si>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</si>
  <si>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</si>
  <si>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</si>
  <si>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</si>
  <si>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</si>
  <si>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</si>
  <si>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</si>
  <si>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</si>
  <si>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</si>
  <si>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</si>
  <si>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</si>
  <si>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</si>
  <si>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</si>
  <si>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</si>
  <si>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</si>
  <si>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</si>
  <si>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</si>
  <si>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</si>
  <si>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</si>
  <si>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</si>
  <si>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</si>
  <si>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</si>
  <si>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</si>
  <si>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</si>
  <si>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</si>
  <si>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</si>
  <si>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</si>
  <si>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</si>
  <si>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</si>
  <si>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</si>
  <si>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</si>
  <si>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</si>
  <si>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</si>
  <si>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</si>
  <si>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</si>
  <si>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</si>
  <si>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</si>
  <si>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</si>
  <si>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</si>
  <si>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</si>
  <si>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</si>
  <si>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</si>
  <si>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</si>
  <si>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</si>
  <si>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</si>
  <si>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</si>
  <si>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</si>
  <si>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</si>
  <si>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</si>
  <si>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</si>
  <si>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</si>
  <si>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</si>
  <si>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</si>
  <si>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</si>
  <si>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</si>
  <si>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</si>
  <si>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</si>
  <si>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</si>
  <si>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</si>
  <si>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</si>
  <si>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</si>
  <si>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</si>
  <si>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</si>
  <si>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</si>
  <si>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</si>
  <si>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</si>
  <si>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</si>
  <si>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</si>
  <si>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</si>
  <si>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</si>
  <si>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</si>
  <si>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</si>
  <si>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</si>
  <si>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</si>
  <si>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</si>
  <si>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</si>
  <si>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</si>
  <si>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</si>
  <si>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</si>
  <si>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</si>
  <si>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</si>
  <si>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</si>
  <si>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</si>
  <si>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</si>
  <si>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</si>
  <si>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</si>
  <si>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</si>
  <si>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</si>
  <si>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</si>
  <si>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</si>
  <si>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</si>
  <si>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</si>
  <si>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</si>
  <si>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</si>
  <si>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</si>
  <si>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</si>
  <si>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</si>
  <si>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</si>
  <si>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</si>
  <si>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</si>
  <si>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</si>
  <si>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</si>
  <si>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</si>
  <si>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</si>
  <si>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</si>
  <si>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</si>
  <si>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</si>
  <si>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</si>
  <si>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</si>
  <si>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</si>
  <si>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</si>
  <si>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</si>
  <si>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</si>
  <si>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</si>
  <si>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</si>
  <si>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</si>
  <si>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</si>
  <si>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</si>
  <si>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</si>
  <si>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</si>
  <si>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</si>
  <si>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</si>
  <si>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</si>
  <si>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</si>
  <si>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</si>
  <si>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</si>
  <si>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</si>
  <si>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</si>
  <si>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</si>
  <si>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</si>
  <si>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</si>
  <si>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</si>
  <si>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</si>
  <si>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</si>
  <si>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</si>
  <si>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</si>
  <si>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</si>
  <si>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</si>
  <si>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</si>
  <si>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</si>
  <si>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</si>
  <si>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</si>
  <si>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</si>
  <si>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</si>
  <si>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</si>
  <si>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</si>
  <si>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</si>
  <si>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</si>
  <si>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</si>
  <si>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</si>
  <si>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</si>
  <si>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</si>
  <si>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</si>
  <si>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</si>
  <si>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</si>
  <si>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</si>
  <si>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</si>
  <si>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</si>
  <si>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</si>
  <si>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</si>
  <si>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</si>
  <si>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</si>
  <si>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</si>
  <si>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</si>
  <si>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</si>
  <si>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</si>
  <si>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</si>
  <si>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</si>
  <si>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</si>
  <si>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</si>
  <si>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</si>
  <si>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</si>
  <si>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</si>
  <si>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</si>
  <si>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</si>
  <si>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</si>
  <si>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</si>
  <si>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</si>
  <si>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</si>
  <si>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</si>
  <si>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</si>
  <si>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</si>
  <si>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</si>
  <si>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</si>
  <si>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</si>
  <si>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</si>
  <si>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</si>
  <si>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</si>
  <si>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</si>
  <si>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</si>
  <si>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</si>
  <si>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</si>
  <si>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</si>
  <si>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</si>
  <si>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</si>
  <si>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</si>
  <si>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</si>
  <si>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</si>
  <si>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</si>
  <si>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</si>
  <si>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</si>
  <si>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</si>
  <si>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</si>
  <si>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</si>
  <si>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</si>
  <si>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</si>
  <si>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</si>
  <si>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</si>
  <si>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</si>
  <si>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</si>
  <si>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</si>
  <si>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</si>
  <si>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</si>
  <si>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</si>
  <si>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</si>
  <si>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</si>
  <si>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</si>
  <si>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</si>
  <si>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</si>
  <si>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</si>
  <si>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</si>
  <si>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</si>
  <si>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</si>
  <si>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</si>
  <si>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</si>
  <si>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</si>
  <si>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</si>
  <si>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</si>
  <si>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</si>
  <si>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</si>
  <si>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</si>
  <si>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</si>
  <si>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</si>
  <si>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</si>
  <si>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</si>
  <si>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</si>
  <si>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</si>
  <si>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</si>
  <si>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</si>
  <si>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</si>
  <si>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</si>
  <si>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</si>
  <si>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</si>
  <si>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</si>
  <si>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</si>
  <si>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</si>
  <si>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</si>
  <si>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</si>
  <si>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</si>
  <si>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</si>
  <si>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</si>
  <si>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</si>
  <si>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</si>
  <si>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</si>
  <si>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</si>
  <si>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</si>
  <si>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</si>
  <si>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</si>
  <si>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</si>
  <si>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</si>
  <si>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</si>
  <si>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</si>
  <si>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</si>
  <si>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</si>
  <si>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</si>
  <si>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</si>
  <si>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</si>
  <si>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</si>
  <si>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</si>
  <si>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</si>
  <si>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</si>
  <si>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</si>
  <si>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</si>
  <si>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</si>
  <si>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</si>
  <si>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</si>
  <si>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</si>
  <si>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</si>
  <si>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</si>
  <si>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</si>
  <si>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</si>
  <si>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</si>
  <si>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</si>
  <si>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</si>
  <si>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</si>
  <si>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</si>
  <si>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</si>
  <si>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</si>
  <si>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</si>
  <si>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</si>
  <si>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</si>
  <si>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</si>
  <si>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</si>
  <si>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</si>
  <si>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</si>
  <si>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</si>
  <si>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</si>
  <si>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</si>
  <si>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</si>
  <si>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</si>
  <si>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</si>
  <si>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</si>
  <si>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</si>
  <si>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</si>
  <si>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</si>
  <si>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</si>
  <si>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</si>
  <si>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</si>
  <si>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</si>
  <si>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</si>
  <si>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</si>
  <si>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</si>
  <si>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</si>
  <si>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</si>
  <si>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</si>
  <si>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</si>
  <si>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</si>
  <si>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</si>
  <si>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</si>
  <si>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</si>
  <si>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</si>
  <si>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</si>
  <si>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</si>
  <si>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</si>
  <si>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</si>
  <si>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</si>
  <si>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</si>
  <si>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</si>
  <si>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</si>
  <si>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</si>
  <si>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</si>
  <si>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</si>
  <si>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</si>
  <si>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</si>
  <si>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</si>
  <si>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</si>
  <si>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</si>
  <si>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</si>
  <si>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</si>
  <si>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</si>
  <si>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</si>
  <si>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</si>
  <si>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</si>
  <si>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</si>
  <si>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</si>
  <si>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</si>
  <si>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</si>
  <si>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</si>
  <si>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</si>
  <si>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</si>
  <si>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</si>
  <si>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</si>
  <si>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</si>
  <si>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</si>
  <si>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</si>
  <si>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</si>
  <si>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</si>
  <si>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</si>
  <si>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</si>
  <si>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</si>
  <si>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</si>
  <si>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</si>
  <si>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</si>
  <si>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</si>
  <si>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</si>
  <si>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</si>
  <si>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</si>
  <si>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</si>
  <si>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</si>
  <si>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</si>
  <si>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</si>
  <si>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</si>
  <si>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</si>
  <si>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</si>
  <si>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</si>
  <si>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</si>
  <si>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</si>
  <si>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</si>
  <si>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</si>
  <si>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</si>
  <si>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</si>
  <si>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</si>
  <si>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</si>
  <si>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</si>
  <si>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</si>
  <si>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</si>
  <si>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</si>
  <si>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</si>
  <si>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</si>
  <si>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</si>
  <si>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</si>
  <si>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</si>
  <si>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</si>
  <si>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</si>
  <si>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</si>
  <si>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</si>
  <si>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</si>
  <si>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</si>
  <si>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</si>
  <si>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</si>
  <si>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</si>
  <si>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</si>
  <si>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</si>
  <si>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</si>
  <si>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</si>
  <si>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</si>
  <si>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</si>
  <si>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</si>
  <si>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</si>
  <si>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</si>
  <si>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</si>
  <si>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</si>
  <si>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</si>
  <si>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</si>
  <si>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</si>
  <si>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</si>
  <si>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</si>
  <si>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</si>
  <si>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</si>
  <si>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</si>
  <si>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</si>
  <si>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</si>
  <si>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</si>
  <si>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</si>
  <si>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</si>
  <si>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</si>
  <si>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</si>
  <si>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</si>
  <si>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</si>
  <si>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</si>
  <si>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</si>
  <si>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</si>
  <si>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</si>
  <si>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</si>
  <si>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</si>
  <si>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</si>
  <si>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</si>
  <si>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</si>
  <si>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</si>
  <si>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</si>
  <si>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</si>
  <si>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</si>
  <si>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</si>
  <si>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</si>
  <si>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</si>
  <si>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</si>
  <si>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</si>
  <si>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</si>
  <si>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</si>
  <si>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</si>
  <si>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</si>
  <si>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</si>
  <si>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</si>
  <si>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</si>
  <si>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</si>
  <si>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</si>
  <si>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</si>
  <si>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</si>
  <si>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</si>
  <si>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</si>
  <si>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</si>
  <si>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</si>
  <si>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</si>
  <si>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</si>
  <si>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</si>
  <si>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</si>
  <si>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</si>
  <si>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</si>
  <si>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</si>
  <si>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</si>
  <si>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</si>
  <si>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</si>
  <si>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</si>
  <si>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</si>
  <si>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</si>
  <si>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</si>
  <si>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</si>
  <si>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</si>
  <si>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</si>
  <si>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</si>
  <si>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</si>
  <si>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</si>
  <si>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</si>
  <si>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</si>
  <si>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</si>
  <si>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</si>
  <si>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</si>
  <si>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</si>
  <si>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</si>
  <si>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</si>
  <si>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</si>
  <si>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</si>
  <si>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</si>
  <si>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</si>
  <si>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</si>
  <si>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</si>
  <si>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</si>
  <si>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</si>
  <si>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</si>
  <si>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</si>
  <si>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</si>
  <si>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</si>
  <si>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</si>
  <si>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</si>
  <si>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</si>
  <si>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</si>
  <si>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</si>
  <si>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</si>
  <si>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</si>
  <si>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</si>
  <si>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</si>
  <si>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</si>
  <si>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</si>
  <si>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</si>
  <si>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</si>
  <si>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</si>
  <si>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</si>
  <si>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</si>
  <si>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</si>
  <si>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</si>
  <si>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</si>
  <si>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</si>
  <si>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</si>
  <si>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</si>
  <si>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</si>
  <si>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</si>
  <si>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</si>
  <si>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</si>
  <si>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</si>
  <si>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</si>
  <si>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</si>
  <si>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</si>
  <si>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</si>
  <si>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</si>
  <si>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</si>
  <si>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</si>
  <si>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</si>
  <si>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</si>
  <si>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</si>
  <si>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</si>
  <si>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</si>
  <si>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</si>
  <si>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</si>
  <si>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</si>
  <si>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</si>
  <si>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</si>
  <si>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</si>
  <si>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</si>
  <si>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</si>
  <si>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</si>
  <si>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</si>
  <si>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</si>
  <si>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</si>
  <si>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</si>
  <si>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</si>
  <si>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</si>
  <si>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</si>
  <si>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</si>
  <si>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</si>
  <si>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</si>
  <si>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</si>
  <si>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</si>
  <si>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</si>
  <si>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</si>
  <si>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</si>
  <si>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</si>
  <si>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</si>
  <si>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</si>
  <si>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</si>
  <si>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</si>
  <si>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</si>
  <si>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</si>
  <si>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</si>
  <si>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</si>
  <si>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</si>
  <si>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</si>
  <si>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</si>
  <si>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</si>
  <si>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</si>
  <si>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</si>
  <si>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</si>
  <si>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</si>
  <si>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</si>
  <si>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</si>
  <si>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</si>
  <si>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</si>
  <si>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</si>
  <si>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</si>
  <si>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</si>
  <si>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</si>
  <si>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</si>
  <si>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</si>
  <si>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</si>
  <si>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</si>
  <si>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</si>
  <si>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</si>
  <si>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</si>
  <si>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</si>
  <si>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</si>
  <si>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</si>
  <si>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</si>
  <si>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</si>
  <si>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</si>
  <si>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</si>
  <si>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</si>
  <si>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</si>
  <si>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</si>
  <si>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</si>
  <si>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</si>
  <si>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</si>
  <si>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</si>
  <si>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</si>
  <si>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</si>
  <si>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</si>
  <si>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</si>
  <si>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</si>
  <si>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</si>
  <si>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</si>
  <si>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</si>
  <si>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</si>
  <si>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</si>
  <si>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</si>
  <si>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</si>
  <si>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</si>
  <si>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</si>
  <si>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</si>
  <si>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</si>
  <si>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</si>
  <si>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</si>
  <si>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</si>
  <si>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</si>
  <si>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</si>
  <si>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</si>
  <si>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</si>
  <si>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</si>
  <si>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</si>
  <si>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</si>
  <si>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</si>
  <si>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</si>
  <si>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</si>
  <si>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</si>
  <si>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</si>
  <si>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</si>
  <si>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</si>
  <si>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</si>
  <si>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</si>
  <si>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</si>
  <si>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</si>
  <si>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</si>
  <si>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</si>
  <si>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</si>
  <si>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</si>
  <si>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</si>
  <si>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</si>
  <si>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</si>
  <si>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</si>
  <si>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</si>
  <si>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</si>
  <si>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</si>
  <si>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</si>
  <si>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</si>
  <si>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</si>
  <si>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</si>
  <si>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</si>
  <si>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</si>
  <si>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</si>
  <si>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</si>
  <si>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</si>
  <si>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</si>
  <si>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</si>
  <si>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</si>
  <si>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</si>
  <si>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</si>
  <si>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</si>
  <si>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</si>
  <si>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</si>
  <si>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</si>
  <si>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</si>
  <si>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</si>
  <si>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</si>
  <si>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</si>
  <si>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</si>
  <si>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</si>
  <si>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</si>
  <si>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</si>
  <si>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</si>
  <si>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</si>
  <si>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</si>
  <si>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</si>
  <si>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</si>
  <si>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</si>
  <si>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</si>
  <si>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</si>
  <si>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</si>
  <si>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</si>
  <si>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</si>
  <si>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</si>
  <si>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</si>
  <si>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</si>
  <si>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</si>
  <si>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</si>
  <si>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</si>
  <si>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</si>
  <si>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</si>
  <si>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</si>
  <si>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</si>
  <si>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</si>
  <si>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</si>
  <si>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</si>
  <si>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</si>
  <si>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</si>
  <si>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</si>
  <si>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</si>
  <si>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</si>
  <si>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</si>
  <si>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</si>
  <si>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</si>
  <si>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</si>
  <si>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</si>
  <si>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</si>
  <si>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</si>
  <si>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</si>
  <si>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</si>
  <si>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</si>
  <si>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</si>
  <si>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</si>
  <si>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</si>
  <si>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</si>
  <si>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</si>
  <si>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</si>
  <si>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</si>
  <si>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</si>
  <si>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</si>
  <si>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</si>
  <si>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</si>
  <si>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</si>
  <si>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</si>
  <si>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</si>
  <si>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</si>
  <si>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</si>
  <si>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</si>
  <si>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</si>
  <si>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</si>
  <si>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</si>
  <si>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</si>
  <si>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</si>
  <si>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</si>
  <si>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</si>
  <si>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</si>
  <si>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</si>
  <si>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</si>
  <si>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</si>
  <si>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</si>
  <si>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</si>
  <si>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</si>
  <si>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</si>
  <si>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</si>
  <si>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</si>
  <si>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</si>
  <si>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</si>
  <si>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</si>
  <si>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</si>
  <si>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</si>
  <si>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</si>
  <si>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</si>
  <si>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</si>
  <si>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</si>
  <si>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</si>
  <si>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</si>
  <si>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</si>
  <si>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</si>
  <si>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</si>
  <si>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</si>
  <si>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</si>
  <si>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</si>
  <si>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</si>
  <si>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</si>
  <si>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</si>
  <si>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</si>
  <si>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</si>
  <si>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</si>
  <si>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</si>
  <si>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</si>
  <si>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</si>
  <si>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</si>
  <si>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</si>
  <si>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</si>
  <si>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</si>
  <si>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</si>
  <si>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</si>
  <si>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</si>
  <si>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</si>
  <si>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</si>
  <si>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</si>
  <si>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</si>
  <si>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</si>
  <si>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</si>
  <si>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</si>
  <si>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</si>
  <si>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</si>
  <si>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</si>
  <si>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</si>
  <si>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</si>
  <si>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</si>
  <si>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</si>
  <si>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</si>
  <si>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</si>
  <si>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</si>
  <si>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</si>
  <si>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</si>
  <si>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</si>
  <si>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</si>
  <si>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</si>
  <si>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</si>
  <si>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</si>
  <si>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</si>
  <si>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</si>
  <si>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</si>
  <si>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</si>
  <si>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</si>
  <si>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</si>
  <si>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</si>
  <si>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</si>
  <si>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</si>
  <si>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</si>
  <si>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</si>
  <si>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</si>
  <si>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</si>
  <si>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</si>
  <si>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</si>
  <si>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</si>
  <si>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</si>
  <si>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</si>
  <si>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</si>
  <si>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</si>
  <si>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</si>
  <si>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</si>
  <si>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</si>
  <si>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</si>
  <si>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</si>
  <si>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</si>
  <si>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</si>
  <si>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</si>
  <si>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</si>
  <si>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</si>
  <si>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</si>
  <si>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</si>
  <si>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</si>
  <si>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</si>
  <si>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</si>
  <si>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</si>
  <si>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</si>
  <si>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</si>
  <si>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</si>
  <si>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</si>
  <si>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</si>
  <si>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</si>
  <si>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</si>
  <si>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</si>
  <si>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</si>
  <si>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</si>
  <si>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</si>
  <si>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</si>
  <si>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</si>
  <si>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</si>
  <si>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</si>
  <si>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</si>
  <si>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</si>
  <si>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</si>
  <si>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</si>
  <si>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</si>
  <si>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</si>
  <si>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</si>
  <si>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</si>
  <si>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</si>
  <si>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</si>
  <si>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</si>
  <si>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</si>
  <si>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</si>
  <si>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</si>
  <si>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</si>
  <si>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</si>
  <si>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</si>
  <si>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</si>
  <si>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</si>
  <si>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</si>
  <si>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</si>
  <si>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</si>
  <si>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</si>
  <si>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</si>
  <si>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</si>
  <si>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</si>
  <si>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</si>
  <si>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</si>
  <si>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</si>
  <si>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</si>
  <si>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</si>
  <si>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</si>
  <si>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</si>
  <si>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</si>
  <si>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</si>
  <si>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</si>
  <si>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</si>
  <si>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</si>
  <si>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</si>
  <si>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</si>
  <si>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</si>
  <si>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</si>
  <si>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</si>
  <si>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</si>
  <si>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</si>
  <si>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</si>
  <si>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</si>
  <si>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</si>
  <si>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</si>
  <si>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</si>
  <si>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</si>
  <si>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</si>
  <si>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</si>
  <si>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</si>
  <si>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</si>
  <si>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</si>
  <si>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</si>
  <si>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</si>
  <si>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</si>
  <si>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</si>
  <si>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</si>
  <si>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</si>
  <si>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</si>
  <si>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</si>
  <si>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</si>
  <si>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</si>
  <si>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</si>
  <si>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</si>
  <si>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</si>
  <si>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</si>
  <si>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</si>
  <si>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</si>
  <si>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</si>
  <si>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</si>
  <si>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</si>
  <si>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</si>
  <si>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</si>
  <si>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</si>
  <si>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</si>
  <si>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</si>
  <si>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</si>
  <si>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</si>
  <si>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</si>
  <si>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</si>
  <si>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</si>
  <si>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</si>
  <si>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</si>
  <si>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</si>
  <si>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</si>
  <si>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</si>
  <si>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</si>
  <si>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</si>
  <si>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</si>
  <si>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</si>
  <si>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</si>
  <si>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</si>
  <si>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</si>
  <si>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</si>
  <si>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</si>
  <si>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</si>
  <si>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</si>
  <si>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</si>
  <si>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</si>
  <si>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</si>
  <si>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</si>
  <si>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</si>
  <si>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</si>
  <si>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</si>
  <si>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</si>
  <si>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</si>
  <si>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</si>
  <si>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</si>
  <si>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</si>
  <si>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</si>
  <si>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</si>
  <si>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</si>
  <si>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</si>
  <si>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</si>
  <si>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</si>
  <si>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</si>
  <si>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</si>
  <si>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</si>
  <si>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</si>
  <si>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</si>
  <si>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</si>
  <si>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</si>
  <si>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</si>
  <si>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</si>
  <si>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</si>
  <si>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</si>
  <si>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</si>
  <si>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</si>
  <si>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</si>
  <si>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</si>
  <si>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</si>
  <si>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</si>
  <si>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</si>
  <si>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</si>
  <si>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</si>
  <si>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</si>
  <si>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</si>
  <si>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</si>
  <si>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</si>
  <si>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</si>
  <si>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</si>
  <si>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</si>
  <si>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</si>
  <si>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</si>
  <si>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</si>
  <si>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</si>
  <si>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</si>
  <si>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</si>
  <si>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</si>
  <si>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</si>
  <si>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</si>
  <si>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</si>
  <si>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</si>
  <si>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</si>
  <si>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</si>
  <si>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</si>
  <si>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</si>
  <si>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</si>
  <si>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</si>
  <si>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</si>
  <si>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</si>
  <si>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</si>
  <si>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</si>
  <si>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</si>
  <si>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</si>
  <si>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</si>
  <si>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</si>
  <si>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</si>
  <si>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</si>
  <si>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</si>
  <si>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</si>
  <si>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</si>
  <si>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</si>
  <si>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</si>
  <si>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</si>
  <si>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</si>
  <si>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</si>
  <si>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</si>
  <si>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</si>
  <si>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</si>
  <si>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</si>
  <si>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</si>
  <si>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</si>
  <si>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</si>
  <si>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</si>
  <si>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</si>
  <si>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</si>
  <si>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</si>
  <si>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</si>
  <si>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</si>
  <si>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</si>
  <si>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</si>
  <si>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</si>
  <si>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</si>
  <si>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</si>
  <si>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</si>
  <si>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</si>
  <si>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</si>
  <si>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</si>
  <si>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</si>
  <si>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</si>
  <si>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</si>
  <si>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</si>
  <si>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</si>
  <si>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</si>
  <si>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</si>
  <si>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</si>
  <si>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</si>
  <si>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</si>
  <si>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</si>
  <si>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</si>
  <si>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</si>
  <si>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</si>
  <si>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</si>
  <si>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</si>
  <si>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</si>
  <si>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</si>
  <si>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</si>
  <si>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</si>
  <si>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</si>
  <si>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</si>
  <si>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</si>
  <si>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</si>
  <si>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</si>
  <si>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</si>
  <si>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</si>
  <si>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</si>
  <si>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</si>
  <si>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</si>
  <si>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</si>
  <si>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</si>
  <si>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</si>
  <si>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</si>
  <si>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</si>
  <si>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</si>
  <si>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</si>
  <si>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</si>
  <si>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</si>
  <si>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</si>
  <si>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</si>
  <si>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</si>
  <si>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</si>
  <si>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</si>
  <si>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</si>
  <si>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</si>
  <si>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</si>
  <si>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</si>
  <si>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</si>
  <si>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</si>
  <si>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</si>
  <si>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</si>
  <si>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</si>
  <si>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</si>
  <si>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</si>
  <si>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</si>
  <si>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</si>
  <si>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</si>
  <si>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</si>
  <si>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</si>
  <si>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</si>
  <si>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</si>
  <si>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</si>
  <si>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</si>
  <si>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</si>
  <si>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</si>
  <si>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</si>
  <si>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</si>
  <si>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</si>
  <si>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</si>
  <si>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</si>
  <si>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</si>
  <si>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</si>
  <si>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</si>
  <si>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</si>
  <si>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</si>
  <si>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</si>
  <si>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</si>
  <si>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</si>
  <si>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</si>
  <si>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</si>
  <si>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</si>
  <si>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</si>
  <si>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</si>
  <si>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</si>
  <si>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</si>
  <si>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</si>
  <si>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</si>
  <si>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</si>
  <si>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</si>
  <si>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</si>
  <si>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</si>
  <si>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</si>
  <si>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</si>
  <si>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</si>
  <si>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</si>
  <si>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</si>
  <si>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</si>
  <si>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</si>
  <si>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</si>
  <si>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</si>
  <si>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</si>
  <si>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</si>
  <si>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</si>
  <si>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</si>
  <si>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</si>
  <si>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</si>
  <si>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</si>
  <si>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</si>
  <si>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</si>
  <si>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</si>
  <si>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</si>
  <si>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</si>
  <si>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</si>
  <si>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</si>
  <si>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</si>
  <si>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</si>
  <si>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</si>
  <si>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</si>
  <si>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</si>
  <si>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</si>
  <si>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</si>
  <si>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</si>
  <si>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</si>
  <si>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</si>
  <si>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</si>
  <si>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</si>
  <si>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</si>
  <si>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</si>
  <si>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</si>
  <si>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</si>
  <si>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</si>
  <si>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</si>
  <si>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</si>
  <si>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</si>
  <si>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</si>
  <si>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</si>
  <si>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</si>
  <si>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</si>
  <si>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</si>
  <si>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</si>
  <si>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</si>
  <si>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</si>
  <si>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</si>
  <si>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</si>
  <si>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</si>
  <si>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</si>
  <si>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</si>
  <si>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</si>
  <si>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</si>
  <si>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</si>
  <si>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</si>
  <si>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</si>
  <si>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</si>
  <si>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</si>
  <si>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</si>
  <si>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</si>
  <si>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</si>
  <si>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</si>
  <si>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</si>
  <si>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</si>
  <si>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</si>
  <si>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</si>
  <si>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</si>
  <si>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</si>
  <si>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</si>
  <si>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</si>
  <si>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</si>
  <si>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</si>
  <si>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</si>
  <si>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</si>
  <si>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</si>
  <si>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</si>
  <si>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</si>
  <si>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</si>
  <si>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</si>
  <si>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</si>
  <si>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</si>
  <si>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</si>
  <si>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</si>
  <si>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</si>
  <si>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</si>
  <si>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</si>
  <si>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</si>
  <si>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</si>
  <si>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</si>
  <si>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</si>
  <si>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</si>
  <si>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</si>
  <si>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</si>
  <si>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</si>
  <si>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</si>
  <si>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</si>
  <si>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</si>
  <si>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</si>
  <si>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</si>
  <si>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</si>
  <si>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</si>
  <si>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</si>
  <si>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</si>
  <si>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</si>
  <si>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</si>
  <si>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</si>
  <si>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</si>
  <si>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</si>
  <si>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</si>
  <si>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</si>
  <si>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</si>
  <si>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</si>
  <si>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</si>
  <si>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</si>
  <si>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</si>
  <si>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</si>
  <si>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</si>
  <si>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</si>
  <si>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</si>
  <si>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</si>
  <si>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</si>
  <si>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</si>
  <si>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</si>
  <si>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</si>
  <si>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</si>
  <si>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</si>
  <si>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</si>
  <si>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</si>
  <si>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</si>
  <si>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</si>
  <si>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</si>
  <si>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</si>
  <si>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</si>
  <si>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</si>
  <si>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</si>
  <si>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</si>
  <si>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</si>
  <si>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</si>
  <si>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</si>
  <si>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</si>
  <si>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</si>
  <si>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</si>
  <si>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</si>
  <si>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</si>
  <si>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</si>
  <si>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</si>
  <si>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</si>
  <si>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</si>
  <si>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</si>
  <si>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</si>
  <si>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</si>
  <si>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</si>
  <si>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</si>
  <si>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</si>
  <si>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</si>
  <si>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</si>
  <si>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</si>
  <si>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</si>
  <si>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</si>
  <si>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</si>
  <si>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</si>
  <si>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</si>
  <si>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</si>
  <si>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</si>
  <si>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</si>
  <si>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</si>
  <si>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</si>
  <si>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</si>
  <si>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</si>
  <si>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</si>
  <si>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</si>
  <si>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</si>
  <si>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</si>
  <si>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</si>
  <si>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</si>
  <si>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</si>
  <si>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</si>
  <si>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</si>
  <si>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</si>
  <si>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</si>
  <si>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</si>
  <si>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</si>
  <si>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</si>
  <si>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</si>
  <si>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</si>
  <si>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</si>
  <si>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</si>
  <si>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</si>
  <si>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</si>
  <si>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</si>
  <si>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</si>
  <si>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</si>
  <si>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</si>
  <si>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</si>
  <si>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</si>
  <si>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</si>
  <si>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</si>
  <si>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</si>
  <si>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</si>
  <si>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</si>
  <si>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</si>
  <si>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</si>
  <si>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</si>
  <si>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</si>
  <si>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</si>
  <si>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</si>
  <si>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</si>
  <si>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</si>
  <si>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</si>
  <si>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</si>
  <si>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</si>
  <si>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</si>
  <si>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</si>
  <si>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</si>
  <si>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</si>
  <si>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</si>
  <si>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</si>
  <si>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</si>
  <si>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</si>
  <si>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</si>
  <si>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</si>
  <si>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</si>
  <si>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</si>
  <si>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</si>
  <si>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</si>
  <si>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</si>
  <si>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</si>
  <si>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</si>
  <si>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</si>
  <si>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</si>
  <si>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</si>
  <si>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</si>
  <si>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</si>
  <si>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</si>
  <si>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</si>
  <si>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</si>
  <si>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</si>
  <si>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</si>
  <si>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</si>
  <si>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</si>
  <si>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</si>
  <si>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</si>
  <si>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</si>
  <si>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</si>
  <si>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</si>
  <si>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</si>
  <si>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</si>
  <si>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</si>
  <si>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</si>
  <si>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</si>
  <si>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</si>
  <si>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</si>
  <si>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</si>
  <si>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</si>
  <si>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</si>
  <si>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</si>
  <si>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</si>
  <si>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</si>
  <si>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</si>
  <si>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</si>
  <si>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</si>
  <si>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</si>
  <si>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</si>
  <si>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</si>
  <si>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</si>
  <si>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</si>
  <si>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</si>
  <si>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</si>
  <si>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</si>
  <si>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</si>
  <si>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</si>
  <si>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</si>
  <si>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</si>
  <si>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</si>
  <si>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</si>
  <si>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</si>
  <si>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</si>
  <si>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</si>
  <si>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</si>
  <si>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</si>
  <si>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</si>
  <si>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</si>
  <si>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</si>
  <si>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</si>
  <si>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</si>
  <si>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</si>
  <si>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</si>
  <si>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</si>
  <si>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</si>
  <si>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</si>
  <si>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</si>
  <si>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</si>
  <si>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</si>
  <si>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</si>
  <si>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</si>
  <si>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</si>
  <si>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</si>
  <si>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</si>
  <si>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</si>
  <si>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</si>
  <si>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</si>
  <si>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</si>
  <si>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</si>
  <si>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</si>
  <si>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</si>
  <si>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</si>
  <si>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</si>
  <si>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</si>
  <si>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</si>
  <si>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</si>
  <si>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</si>
  <si>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</si>
  <si>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</si>
  <si>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</si>
  <si>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</si>
  <si>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</si>
  <si>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</si>
  <si>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</si>
  <si>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</si>
  <si>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</si>
  <si>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</si>
  <si>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</si>
  <si>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</si>
  <si>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</si>
  <si>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</si>
  <si>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</si>
  <si>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</si>
  <si>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</si>
  <si>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</si>
  <si>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</si>
  <si>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</si>
  <si>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</si>
  <si>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</si>
  <si>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</si>
  <si>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</si>
  <si>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</si>
  <si>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</si>
  <si>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</si>
  <si>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</si>
  <si>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</si>
  <si>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</si>
  <si>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</si>
  <si>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</si>
  <si>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</si>
  <si>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</si>
  <si>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</si>
  <si>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</si>
  <si>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</si>
  <si>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</si>
  <si>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</si>
  <si>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</si>
  <si>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</si>
  <si>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</si>
  <si>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</si>
  <si>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</si>
  <si>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</si>
  <si>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</si>
  <si>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</si>
  <si>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</si>
  <si>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</si>
  <si>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</si>
  <si>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</si>
  <si>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</si>
  <si>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</si>
  <si>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</si>
  <si>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</si>
  <si>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</si>
  <si>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</si>
  <si>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</si>
  <si>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</si>
  <si>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</si>
  <si>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</si>
  <si>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</si>
  <si>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</si>
  <si>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</si>
  <si>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</si>
  <si>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</si>
  <si>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</si>
  <si>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</si>
  <si>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</si>
  <si>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</si>
  <si>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</si>
  <si>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</si>
  <si>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</si>
  <si>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</si>
  <si>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</si>
  <si>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</si>
  <si>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</si>
  <si>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</si>
  <si>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</si>
  <si>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</si>
  <si>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</si>
  <si>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</si>
  <si>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</si>
  <si>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</si>
  <si>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</si>
  <si>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</si>
  <si>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</si>
  <si>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</si>
  <si>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</si>
  <si>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</si>
  <si>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</si>
  <si>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</si>
  <si>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</si>
  <si>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</si>
  <si>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</si>
  <si>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</si>
  <si>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</si>
  <si>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</si>
  <si>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</si>
  <si>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</si>
  <si>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</si>
  <si>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</si>
  <si>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</si>
  <si>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</si>
  <si>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</si>
  <si>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</si>
  <si>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</si>
  <si>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</si>
  <si>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</si>
  <si>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</si>
  <si>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</si>
  <si>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</si>
  <si>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</si>
  <si>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</si>
  <si>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</si>
  <si>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</si>
  <si>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</si>
  <si>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</si>
  <si>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</si>
  <si>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</si>
  <si>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</si>
  <si>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</si>
  <si>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</si>
  <si>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</si>
  <si>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</si>
  <si>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</si>
  <si>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</si>
  <si>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</si>
  <si>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</si>
  <si>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</si>
  <si>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</si>
  <si>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</si>
  <si>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</si>
  <si>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</si>
  <si>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</si>
  <si>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</si>
  <si>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</si>
  <si>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</si>
  <si>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</si>
  <si>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</si>
  <si>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</si>
  <si>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</si>
  <si>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</si>
  <si>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</si>
  <si>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</si>
  <si>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</si>
  <si>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</si>
  <si>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</si>
  <si>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</si>
  <si>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</si>
  <si>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</si>
  <si>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</si>
  <si>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</si>
  <si>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</si>
  <si>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</si>
  <si>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</si>
  <si>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</si>
  <si>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</si>
  <si>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</si>
  <si>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</si>
  <si>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</si>
  <si>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</si>
  <si>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</si>
  <si>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</si>
  <si>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</si>
  <si>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</si>
  <si>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</si>
  <si>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</si>
  <si>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</si>
  <si>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</si>
  <si>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</si>
  <si>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</si>
  <si>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</si>
  <si>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</si>
  <si>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</si>
  <si>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</si>
  <si>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</si>
  <si>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</si>
  <si>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</si>
  <si>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</si>
  <si>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</si>
  <si>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</si>
  <si>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</si>
  <si>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</si>
  <si>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</si>
  <si>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</si>
  <si>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</si>
  <si>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</si>
  <si>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</si>
  <si>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</si>
  <si>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</si>
  <si>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</si>
  <si>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</si>
  <si>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</si>
  <si>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</si>
  <si>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</si>
  <si>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</si>
  <si>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</si>
  <si>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</si>
  <si>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</si>
  <si>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</si>
  <si>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</si>
  <si>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</si>
  <si>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</si>
  <si>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</si>
  <si>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</si>
  <si>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</si>
  <si>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</si>
  <si>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</si>
  <si>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</si>
  <si>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</si>
  <si>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</si>
  <si>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</si>
  <si>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</si>
  <si>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</si>
  <si>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</si>
  <si>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</si>
  <si>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</si>
  <si>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</si>
  <si>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</si>
  <si>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</si>
  <si>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</si>
  <si>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</si>
  <si>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</si>
  <si>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</si>
  <si>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</si>
  <si>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</si>
  <si>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</si>
  <si>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</si>
  <si>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</si>
  <si>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</si>
  <si>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</si>
  <si>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</si>
  <si>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</si>
  <si>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</si>
  <si>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</si>
  <si>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</si>
  <si>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</si>
  <si>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</si>
  <si>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</si>
  <si>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</si>
  <si>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</si>
  <si>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</si>
  <si>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</si>
  <si>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</si>
  <si>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</si>
  <si>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</si>
  <si>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</si>
  <si>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</si>
  <si>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</si>
  <si>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</si>
  <si>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</si>
  <si>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</si>
  <si>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</si>
  <si>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</si>
  <si>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</si>
  <si>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</si>
  <si>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</si>
  <si>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</si>
  <si>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</si>
  <si>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</si>
  <si>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</si>
  <si>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</si>
  <si>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</si>
  <si>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</si>
  <si>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</si>
  <si>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</si>
  <si>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</si>
  <si>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</si>
  <si>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</si>
  <si>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</si>
  <si>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</si>
  <si>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</si>
  <si>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</si>
  <si>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</si>
  <si>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</si>
  <si>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</si>
  <si>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</si>
  <si>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</si>
  <si>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</si>
  <si>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</si>
  <si>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</si>
  <si>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</si>
  <si>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</si>
  <si>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</si>
  <si>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</si>
  <si>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</si>
  <si>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</si>
  <si>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</si>
  <si>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</si>
  <si>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</si>
  <si>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</si>
  <si>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</si>
  <si>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</si>
  <si>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</si>
  <si>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</si>
  <si>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</si>
  <si>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</si>
  <si>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</si>
  <si>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</si>
  <si>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</si>
  <si>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</si>
  <si>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</si>
  <si>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</si>
  <si>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</si>
  <si>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</si>
  <si>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</si>
  <si>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</si>
  <si>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</si>
  <si>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</si>
  <si>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</si>
  <si>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</si>
  <si>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</si>
  <si>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</si>
  <si>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</si>
  <si>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</si>
  <si>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</si>
  <si>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</si>
  <si>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</si>
  <si>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</si>
  <si>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</si>
  <si>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</si>
  <si>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</si>
  <si>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</si>
  <si>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</si>
  <si>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</si>
  <si>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</si>
  <si>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</si>
  <si>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</si>
  <si>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</si>
  <si>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</si>
  <si>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</si>
  <si>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</si>
  <si>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</si>
  <si>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</si>
  <si>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</si>
  <si>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</si>
  <si>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</si>
  <si>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</si>
  <si>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</si>
  <si>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</si>
  <si>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</si>
  <si>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</si>
  <si>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</si>
  <si>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</si>
  <si>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</si>
  <si>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</si>
  <si>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</si>
  <si>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</si>
  <si>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</si>
  <si>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</si>
  <si>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</si>
  <si>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</si>
  <si>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</si>
  <si>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</si>
  <si>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</si>
  <si>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</si>
  <si>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</si>
  <si>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</si>
  <si>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</si>
  <si>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</si>
  <si>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</si>
  <si>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</si>
  <si>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</si>
  <si>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</si>
  <si>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</si>
  <si>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</si>
  <si>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</si>
  <si>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</si>
  <si>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</si>
  <si>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</si>
  <si>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</si>
  <si>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</si>
  <si>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</si>
  <si>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</si>
  <si>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</si>
  <si>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</si>
  <si>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</si>
  <si>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</si>
  <si>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</si>
  <si>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</si>
  <si>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</si>
  <si>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</si>
  <si>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</si>
  <si>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</si>
  <si>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</si>
  <si>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</si>
  <si>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</si>
  <si>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</si>
  <si>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</si>
  <si>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</si>
  <si>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</si>
  <si>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</si>
  <si>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</si>
  <si>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</si>
  <si>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</si>
  <si>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</si>
  <si>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</si>
  <si>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</si>
  <si>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</si>
  <si>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</si>
  <si>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</si>
  <si>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</si>
  <si>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</si>
  <si>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</si>
  <si>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</si>
  <si>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</si>
  <si>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</si>
  <si>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</si>
  <si>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</si>
  <si>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</si>
  <si>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</si>
  <si>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</si>
  <si>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</si>
  <si>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</si>
  <si>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</si>
  <si>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</si>
  <si>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</si>
  <si>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</si>
  <si>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</si>
  <si>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</si>
  <si>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</si>
  <si>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</si>
  <si>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</si>
  <si>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</si>
  <si>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</si>
  <si>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</si>
  <si>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</si>
  <si>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</si>
  <si>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</si>
  <si>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</si>
  <si>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</si>
  <si>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</si>
  <si>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</si>
  <si>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</si>
  <si>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</si>
  <si>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</si>
  <si>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</si>
  <si>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</si>
  <si>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</si>
  <si>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</si>
  <si>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</si>
  <si>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</si>
  <si>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</si>
  <si>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</si>
  <si>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</si>
  <si>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</si>
  <si>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</si>
  <si>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</si>
  <si>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</si>
  <si>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</si>
  <si>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</si>
  <si>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</si>
  <si>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</si>
  <si>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</si>
  <si>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</si>
  <si>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</si>
  <si>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</si>
  <si>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</si>
  <si>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</si>
  <si>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</si>
  <si>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</si>
  <si>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</si>
  <si>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</si>
  <si>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</si>
  <si>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</si>
  <si>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</si>
  <si>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</si>
  <si>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</si>
  <si>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</si>
  <si>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</si>
  <si>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</si>
  <si>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</si>
  <si>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</si>
  <si>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</si>
  <si>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</si>
  <si>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</si>
  <si>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</si>
  <si>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</si>
  <si>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</si>
  <si>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</si>
  <si>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</si>
  <si>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</si>
  <si>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</si>
  <si>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</si>
  <si>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</si>
  <si>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</si>
  <si>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</si>
  <si>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</si>
  <si>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</si>
  <si>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</si>
  <si>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</si>
  <si>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</si>
  <si>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</si>
  <si>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</si>
  <si>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</si>
  <si>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</si>
  <si>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</si>
  <si>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</si>
  <si>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</si>
  <si>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</si>
  <si>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</si>
  <si>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</si>
  <si>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</si>
  <si>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</si>
  <si>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</si>
  <si>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</si>
  <si>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</si>
  <si>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</si>
  <si>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</si>
  <si>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</si>
  <si>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</si>
  <si>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</si>
  <si>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</si>
  <si>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</si>
  <si>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</si>
  <si>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</si>
  <si>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</si>
  <si>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</si>
  <si>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</si>
  <si>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</si>
  <si>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</si>
  <si>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</si>
  <si>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</si>
  <si>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</si>
  <si>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</si>
  <si>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</si>
  <si>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</si>
  <si>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</si>
  <si>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</si>
  <si>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</si>
  <si>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</si>
  <si>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</si>
  <si>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</si>
  <si>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</si>
  <si>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</si>
  <si>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</si>
  <si>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</si>
  <si>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</si>
  <si>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</si>
  <si>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</si>
  <si>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</si>
  <si>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</si>
  <si>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</si>
  <si>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</si>
  <si>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</si>
  <si>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</si>
  <si>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</si>
  <si>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</si>
  <si>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</si>
  <si>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</si>
  <si>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</si>
  <si>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</si>
  <si>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</si>
  <si>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</si>
  <si>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</si>
  <si>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</si>
  <si>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</si>
  <si>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</si>
  <si>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</si>
  <si>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</si>
  <si>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</si>
  <si>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</si>
  <si>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</si>
  <si>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</si>
  <si>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</si>
  <si>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</si>
  <si>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</si>
  <si>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</si>
  <si>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</si>
  <si>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</si>
  <si>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</si>
  <si>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</si>
  <si>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</si>
  <si>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</si>
  <si>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</si>
  <si>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</si>
  <si>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</si>
  <si>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</si>
  <si>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</si>
  <si>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</si>
  <si>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</si>
  <si>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</si>
  <si>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</si>
  <si>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</si>
  <si>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</si>
  <si>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</si>
  <si>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</si>
  <si>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</si>
  <si>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</si>
  <si>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</si>
  <si>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</si>
  <si>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</si>
  <si>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</si>
  <si>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</si>
  <si>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</si>
  <si>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</si>
  <si>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</si>
  <si>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</si>
  <si>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</si>
  <si>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</si>
  <si>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</si>
  <si>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</si>
  <si>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</si>
  <si>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</si>
  <si>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</si>
  <si>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</si>
  <si>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</si>
  <si>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</si>
  <si>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</si>
  <si>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</si>
  <si>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</si>
  <si>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</si>
  <si>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</si>
  <si>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</si>
  <si>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</si>
  <si>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</si>
  <si>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</si>
  <si>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</si>
  <si>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</si>
  <si>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</si>
  <si>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</si>
  <si>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</si>
  <si>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</si>
  <si>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</si>
  <si>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</si>
  <si>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</si>
  <si>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</si>
  <si>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</si>
  <si>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</si>
  <si>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</si>
  <si>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</si>
  <si>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</si>
  <si>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</si>
  <si>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</si>
  <si>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</si>
  <si>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</si>
  <si>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</si>
  <si>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</si>
  <si>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</si>
  <si>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</si>
  <si>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</si>
  <si>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</si>
  <si>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</si>
  <si>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</si>
  <si>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</si>
  <si>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</si>
  <si>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</si>
  <si>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</si>
  <si>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</si>
  <si>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</si>
  <si>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</si>
  <si>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</si>
  <si>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</si>
  <si>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</si>
  <si>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</si>
  <si>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</si>
  <si>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</si>
  <si>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</si>
  <si>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</si>
  <si>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</si>
  <si>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</si>
  <si>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</si>
  <si>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</si>
  <si>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</si>
  <si>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</si>
  <si>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</si>
  <si>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</si>
  <si>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</si>
  <si>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</si>
  <si>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</si>
  <si>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</si>
  <si>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</si>
  <si>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</si>
  <si>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</si>
  <si>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</si>
  <si>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</si>
  <si>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</si>
  <si>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</si>
  <si>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</si>
  <si>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</si>
  <si>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</si>
  <si>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</si>
  <si>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</si>
  <si>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</si>
  <si>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</si>
  <si>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</si>
  <si>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</si>
  <si>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</si>
  <si>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</si>
  <si>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</si>
  <si>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</si>
  <si>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</si>
  <si>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</si>
  <si>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</si>
  <si>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</si>
  <si>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</si>
  <si>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</si>
  <si>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</si>
  <si>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</si>
  <si>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</si>
  <si>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</si>
  <si>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</si>
  <si>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</si>
  <si>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</si>
  <si>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</si>
  <si>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</si>
  <si>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</si>
  <si>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</si>
  <si>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</si>
  <si>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</si>
  <si>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</si>
  <si>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</si>
  <si>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</si>
  <si>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</si>
  <si>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</si>
  <si>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</si>
  <si>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</si>
  <si>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</si>
  <si>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</si>
  <si>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</si>
  <si>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</si>
  <si>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</si>
  <si>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</si>
  <si>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</si>
  <si>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</si>
  <si>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</si>
  <si>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</si>
  <si>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</si>
  <si>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</si>
  <si>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</si>
  <si>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</si>
  <si>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</si>
  <si>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</si>
  <si>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</si>
  <si>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</si>
  <si>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</si>
  <si>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</si>
  <si>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</si>
  <si>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</si>
  <si>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</si>
  <si>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</si>
  <si>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</si>
  <si>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</si>
  <si>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</si>
  <si>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</si>
  <si>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</si>
  <si>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</si>
  <si>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</si>
  <si>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</si>
  <si>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</si>
  <si>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</si>
  <si>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</si>
  <si>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</si>
  <si>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</si>
  <si>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</si>
  <si>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</si>
  <si>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</si>
  <si>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</si>
  <si>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</si>
  <si>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</si>
  <si>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</si>
  <si>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</si>
  <si>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</si>
  <si>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</si>
  <si>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</si>
  <si>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</si>
  <si>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</si>
  <si>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</si>
  <si>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</si>
  <si>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</si>
  <si>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</si>
  <si>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</si>
  <si>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</si>
  <si>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</si>
  <si>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</si>
  <si>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</si>
  <si>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</si>
  <si>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</si>
  <si>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</si>
  <si>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</si>
  <si>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</si>
  <si>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</si>
  <si>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</si>
  <si>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</si>
  <si>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</si>
  <si>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</si>
  <si>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</si>
  <si>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</si>
  <si>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</si>
  <si>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</si>
  <si>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</si>
  <si>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</si>
  <si>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</si>
  <si>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</si>
  <si>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</si>
  <si>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</si>
  <si>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</si>
  <si>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</si>
  <si>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</si>
  <si>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</si>
  <si>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</si>
  <si>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</si>
  <si>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</si>
  <si>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</si>
  <si>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</si>
  <si>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</si>
  <si>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</si>
  <si>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</si>
  <si>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</si>
  <si>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</si>
  <si>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</si>
  <si>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</si>
  <si>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</si>
  <si>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</si>
  <si>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</si>
  <si>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</si>
  <si>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</si>
  <si>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</si>
  <si>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</si>
  <si>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</si>
  <si>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</si>
  <si>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</si>
  <si>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</si>
  <si>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</si>
  <si>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</si>
  <si>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</si>
  <si>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</si>
  <si>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</si>
  <si>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</si>
  <si>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</si>
  <si>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</si>
  <si>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</si>
  <si>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</si>
  <si>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</si>
  <si>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</si>
  <si>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</si>
  <si>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</si>
  <si>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</si>
  <si>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</si>
  <si>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</si>
  <si>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</si>
  <si>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</si>
  <si>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</si>
  <si>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</si>
  <si>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</si>
  <si>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</si>
  <si>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</si>
  <si>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</si>
  <si>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</si>
  <si>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</si>
  <si>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</si>
  <si>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</si>
  <si>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</si>
  <si>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</si>
  <si>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</si>
  <si>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</si>
  <si>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</si>
  <si>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</si>
  <si>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</si>
  <si>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</si>
  <si>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</si>
  <si>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</si>
  <si>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</si>
  <si>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</si>
  <si>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</si>
  <si>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</si>
  <si>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</si>
  <si>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</si>
  <si>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</si>
  <si>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</si>
  <si>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</si>
  <si>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</si>
  <si>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</si>
  <si>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</si>
  <si>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</si>
  <si>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</si>
  <si>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</si>
  <si>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</si>
  <si>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</si>
  <si>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</si>
  <si>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</si>
  <si>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</si>
  <si>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</si>
  <si>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</si>
  <si>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</si>
  <si>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</si>
  <si>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</si>
  <si>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</si>
  <si>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</si>
  <si>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</si>
  <si>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</si>
  <si>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</si>
  <si>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</si>
  <si>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</si>
  <si>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</si>
  <si>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</si>
  <si>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</si>
  <si>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</si>
  <si>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</si>
  <si>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</si>
  <si>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</si>
  <si>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</si>
  <si>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</si>
  <si>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</si>
  <si>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</si>
  <si>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</si>
  <si>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</si>
  <si>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</si>
  <si>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</si>
  <si>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</si>
  <si>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</si>
  <si>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</si>
  <si>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</si>
  <si>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</si>
  <si>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</si>
  <si>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</si>
  <si>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</si>
  <si>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</si>
  <si>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</si>
  <si>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</si>
  <si>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</si>
  <si>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</si>
  <si>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</si>
  <si>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</si>
  <si>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</si>
  <si>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</si>
  <si>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</si>
  <si>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</si>
  <si>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</si>
  <si>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</si>
  <si>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</si>
  <si>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</si>
  <si>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</si>
  <si>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</si>
  <si>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</si>
  <si>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</si>
  <si>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</si>
  <si>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</si>
  <si>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</si>
  <si>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</si>
  <si>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</si>
  <si>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</si>
  <si>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</si>
  <si>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</si>
  <si>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</si>
  <si>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</si>
  <si>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</si>
  <si>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</si>
  <si>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</si>
  <si>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</si>
  <si>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</si>
  <si>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</si>
  <si>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</si>
  <si>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</si>
  <si>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</si>
  <si>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</si>
  <si>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</si>
  <si>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</si>
  <si>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</si>
  <si>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</si>
  <si>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</si>
  <si>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</si>
  <si>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</si>
  <si>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</si>
  <si>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</si>
  <si>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</si>
  <si>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</si>
  <si>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</si>
  <si>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</si>
  <si>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</si>
  <si>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</si>
  <si>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</si>
  <si>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</si>
  <si>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</si>
  <si>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</si>
  <si>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</si>
  <si>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</si>
  <si>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</si>
  <si>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</si>
  <si>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</si>
  <si>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</si>
  <si>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</si>
  <si>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</si>
  <si>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</si>
  <si>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</si>
  <si>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</si>
  <si>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</si>
  <si>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</si>
  <si>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</si>
  <si>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</si>
  <si>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</si>
  <si>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</si>
  <si>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</si>
  <si>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</si>
  <si>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</si>
  <si>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</si>
  <si>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</si>
  <si>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</si>
  <si>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</si>
  <si>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</si>
  <si>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</si>
  <si>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</si>
  <si>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</si>
  <si>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</si>
  <si>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</si>
  <si>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</si>
  <si>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</si>
  <si>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</si>
  <si>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</si>
  <si>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</si>
  <si>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</si>
  <si>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</si>
  <si>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</si>
  <si>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</si>
  <si>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</si>
  <si>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</si>
  <si>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</si>
  <si>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</si>
  <si>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</si>
  <si>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</si>
  <si>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</si>
  <si>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</si>
  <si>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</si>
  <si>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</si>
  <si>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</si>
  <si>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</si>
  <si>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</si>
  <si>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</si>
  <si>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</si>
  <si>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</si>
  <si>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</si>
  <si>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</si>
  <si>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</si>
  <si>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</si>
  <si>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</si>
  <si>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</si>
  <si>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</si>
  <si>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</si>
  <si>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</si>
  <si>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</si>
  <si>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</si>
  <si>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</si>
  <si>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</si>
  <si>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</si>
  <si>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</si>
  <si>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</si>
  <si>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</si>
  <si>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</si>
  <si>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</si>
  <si>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</si>
  <si>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</si>
  <si>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</si>
  <si>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</si>
  <si>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</si>
  <si>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</si>
  <si>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</si>
  <si>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</si>
  <si>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</si>
  <si>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</si>
  <si>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</si>
  <si>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</si>
  <si>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</si>
  <si>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</si>
  <si>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</si>
  <si>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</si>
  <si>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</si>
  <si>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</si>
  <si>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</si>
  <si>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</si>
  <si>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</si>
  <si>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</si>
  <si>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</si>
  <si>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</si>
  <si>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</si>
  <si>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</si>
  <si>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</si>
  <si>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</si>
  <si>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</si>
  <si>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</si>
  <si>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</si>
  <si>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</si>
  <si>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</si>
  <si>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</si>
  <si>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</si>
  <si>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</si>
  <si>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</si>
  <si>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</si>
  <si>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</si>
  <si>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</si>
  <si>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</si>
  <si>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</si>
  <si>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</si>
  <si>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</si>
  <si>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</si>
  <si>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</si>
  <si>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</si>
  <si>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</si>
  <si>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</si>
  <si>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</si>
  <si>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</si>
  <si>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</si>
  <si>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</si>
  <si>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</si>
  <si>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</si>
  <si>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</si>
  <si>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</si>
  <si>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</si>
  <si>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</si>
  <si>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</si>
  <si>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</si>
  <si>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</si>
  <si>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</si>
  <si>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</si>
  <si>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</si>
  <si>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</si>
  <si>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</si>
  <si>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</si>
  <si>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</si>
  <si>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</si>
  <si>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</si>
  <si>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</si>
  <si>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</si>
  <si>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</si>
  <si>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</si>
  <si>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</si>
  <si>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</si>
  <si>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</si>
  <si>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</si>
  <si>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</si>
  <si>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</si>
  <si>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</si>
  <si>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</si>
  <si>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</si>
  <si>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</si>
  <si>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</si>
  <si>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</si>
  <si>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</si>
  <si>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</si>
  <si>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</si>
  <si>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</si>
  <si>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</si>
  <si>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</si>
  <si>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</si>
  <si>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</si>
  <si>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</si>
  <si>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</si>
  <si>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</si>
  <si>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</si>
  <si>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</si>
  <si>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</si>
  <si>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</si>
  <si>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</si>
  <si>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</si>
  <si>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</si>
  <si>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</si>
  <si>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</si>
  <si>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</si>
  <si>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</si>
  <si>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</si>
  <si>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</si>
  <si>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</si>
  <si>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</si>
  <si>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</si>
  <si>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</si>
  <si>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</si>
  <si>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</si>
  <si>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</si>
  <si>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</si>
  <si>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</si>
  <si>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</si>
  <si>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</si>
  <si>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</si>
  <si>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</si>
  <si>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</si>
  <si>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</si>
  <si>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</si>
  <si>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</si>
  <si>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</si>
  <si>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</si>
  <si>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</si>
  <si>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</si>
  <si>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</si>
  <si>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</si>
  <si>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</si>
  <si>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</si>
  <si>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</si>
  <si>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</si>
  <si>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</si>
  <si>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</si>
  <si>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</si>
  <si>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</si>
  <si>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</si>
  <si>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</si>
  <si>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</si>
  <si>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</si>
  <si>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</si>
  <si>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</si>
  <si>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</si>
  <si>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</si>
  <si>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</si>
  <si>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</si>
  <si>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</si>
  <si>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</si>
  <si>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</si>
  <si>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</si>
  <si>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</si>
  <si>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</si>
  <si>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</si>
  <si>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</si>
  <si>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</si>
  <si>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</si>
  <si>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</si>
  <si>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</si>
  <si>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</si>
  <si>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</si>
  <si>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</si>
  <si>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</si>
  <si>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</si>
  <si>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</si>
  <si>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</si>
  <si>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</si>
  <si>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</si>
  <si>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</si>
  <si>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</si>
  <si>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</si>
  <si>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</si>
  <si>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</si>
  <si>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</si>
  <si>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</si>
  <si>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</si>
  <si>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</si>
  <si>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</si>
  <si>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</si>
  <si>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</si>
  <si>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</si>
  <si>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</si>
  <si>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</si>
  <si>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</si>
  <si>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</si>
  <si>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</si>
  <si>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</si>
  <si>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</si>
  <si>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</si>
  <si>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</si>
  <si>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</si>
  <si>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</si>
  <si>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</si>
  <si>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</si>
  <si>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</si>
  <si>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</si>
  <si>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</si>
  <si>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</si>
  <si>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</si>
  <si>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</si>
  <si>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</si>
  <si>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</si>
  <si>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</si>
  <si>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</si>
  <si>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</si>
  <si>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</si>
  <si>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</si>
  <si>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</si>
  <si>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</si>
  <si>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</si>
  <si>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</si>
  <si>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</si>
  <si>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</si>
  <si>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</si>
  <si>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</si>
  <si>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</si>
  <si>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</si>
  <si>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</si>
  <si>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</si>
  <si>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</si>
  <si>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</si>
  <si>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</si>
  <si>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</si>
  <si>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</si>
  <si>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</si>
  <si>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</si>
  <si>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</si>
  <si>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</si>
  <si>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</si>
  <si>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</si>
  <si>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</si>
  <si>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</si>
  <si>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</si>
  <si>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</si>
  <si>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</si>
  <si>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</si>
  <si>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</si>
  <si>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</si>
  <si>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</si>
  <si>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</si>
  <si>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</si>
  <si>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</si>
  <si>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</si>
  <si>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</si>
  <si>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</si>
  <si>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</si>
  <si>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</si>
  <si>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</si>
  <si>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</si>
  <si>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</si>
  <si>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</si>
  <si>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</si>
  <si>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</si>
  <si>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</si>
  <si>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</si>
  <si>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</si>
  <si>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</si>
  <si>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</si>
  <si>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</si>
  <si>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</si>
  <si>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</si>
  <si>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</si>
  <si>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</si>
  <si>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</si>
  <si>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</si>
  <si>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</si>
  <si>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</si>
  <si>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</si>
  <si>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</si>
  <si>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</si>
  <si>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</si>
  <si>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</si>
  <si>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</si>
  <si>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</si>
  <si>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</si>
  <si>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</si>
  <si>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</si>
  <si>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</si>
  <si>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</si>
  <si>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</si>
  <si>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</si>
  <si>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</si>
  <si>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</si>
  <si>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</si>
  <si>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</si>
  <si>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</si>
  <si>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</si>
  <si>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</si>
  <si>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</si>
  <si>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</si>
  <si>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</si>
  <si>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</si>
  <si>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</si>
  <si>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</si>
  <si>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</si>
  <si>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</si>
  <si>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</si>
  <si>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</si>
  <si>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</si>
  <si>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</si>
  <si>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</si>
  <si>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</si>
  <si>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</si>
  <si>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</si>
  <si>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</si>
  <si>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</si>
  <si>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</si>
  <si>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</si>
  <si>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</si>
  <si>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</si>
  <si>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</si>
  <si>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</si>
  <si>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</si>
  <si>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</si>
  <si>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</si>
  <si>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</si>
  <si>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</si>
  <si>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</si>
  <si>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</si>
  <si>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</si>
  <si>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</si>
  <si>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</si>
  <si>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</si>
  <si>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</si>
  <si>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</si>
  <si>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</si>
  <si>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</si>
  <si>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</si>
  <si>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</si>
  <si>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</si>
  <si>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</si>
  <si>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</si>
  <si>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</si>
  <si>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</si>
  <si>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</si>
  <si>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</si>
  <si>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</si>
  <si>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</si>
  <si>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</si>
  <si>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</si>
  <si>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</si>
  <si>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</si>
  <si>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</si>
  <si>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</si>
  <si>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</si>
  <si>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</si>
  <si>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</si>
  <si>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</si>
  <si>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</si>
  <si>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</si>
  <si>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</si>
  <si>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</si>
  <si>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</si>
  <si>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</si>
  <si>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</si>
  <si>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</si>
  <si>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</si>
  <si>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</si>
  <si>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</si>
  <si>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</si>
  <si>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</si>
  <si>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</si>
  <si>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</si>
  <si>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</si>
  <si>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</si>
  <si>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</si>
  <si>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</si>
  <si>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</si>
  <si>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</si>
  <si>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</si>
  <si>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</si>
  <si>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</si>
  <si>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</si>
  <si>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</si>
  <si>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</si>
  <si>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</si>
  <si>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</si>
  <si>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</si>
  <si>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</si>
  <si>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</si>
  <si>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</si>
  <si>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</si>
  <si>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</si>
  <si>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</si>
  <si>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</si>
  <si>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</si>
  <si>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</si>
  <si>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</si>
  <si>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</si>
  <si>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</si>
  <si>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</si>
  <si>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</si>
  <si>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</si>
  <si>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</si>
  <si>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</si>
  <si>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</si>
  <si>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</si>
  <si>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</si>
  <si>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</si>
  <si>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</si>
  <si>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</si>
  <si>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</si>
  <si>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</si>
  <si>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</si>
  <si>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</si>
  <si>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</si>
  <si>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</si>
  <si>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</si>
  <si>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</si>
  <si>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</si>
  <si>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</si>
  <si>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</si>
  <si>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</si>
  <si>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</si>
  <si>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</si>
  <si>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</si>
  <si>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</si>
  <si>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</si>
  <si>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</si>
  <si>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</si>
  <si>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</si>
  <si>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</si>
  <si>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</si>
  <si>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</si>
  <si>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</si>
  <si>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</si>
  <si>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</si>
  <si>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</si>
  <si>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</si>
  <si>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</si>
  <si>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</si>
  <si>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</si>
  <si>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</si>
  <si>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</si>
  <si>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</si>
  <si>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</si>
  <si>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</si>
  <si>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</si>
  <si>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</si>
  <si>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</si>
  <si>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</si>
  <si>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</si>
  <si>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</si>
  <si>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</si>
  <si>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</si>
  <si>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</si>
  <si>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</si>
  <si>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</si>
  <si>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</si>
  <si>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</si>
  <si>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</si>
  <si>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</si>
  <si>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</si>
  <si>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</si>
  <si>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</si>
  <si>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</si>
  <si>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</si>
  <si>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</si>
  <si>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</si>
  <si>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</si>
  <si>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</si>
  <si>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</si>
  <si>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</si>
  <si>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</si>
  <si>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</si>
  <si>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</si>
  <si>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</si>
  <si>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</si>
  <si>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</si>
  <si>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</si>
  <si>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</si>
  <si>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</si>
  <si>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</si>
  <si>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</si>
  <si>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</si>
  <si>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</si>
  <si>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</si>
  <si>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</si>
  <si>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</si>
  <si>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</si>
  <si>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</si>
  <si>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</si>
  <si>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</si>
  <si>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</si>
  <si>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</si>
  <si>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</si>
  <si>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</si>
  <si>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</si>
  <si>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</si>
  <si>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</si>
  <si>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</si>
  <si>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</si>
  <si>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</si>
  <si>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</si>
  <si>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</si>
  <si>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</si>
  <si>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</si>
  <si>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</si>
  <si>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</si>
  <si>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</si>
  <si>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</si>
  <si>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</si>
  <si>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</si>
  <si>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</si>
  <si>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</si>
  <si>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</si>
  <si>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</si>
  <si>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</si>
  <si>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</si>
  <si>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</si>
  <si>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</si>
  <si>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</si>
  <si>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</si>
  <si>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</si>
  <si>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</si>
  <si>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</si>
  <si>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</si>
  <si>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</si>
  <si>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</si>
  <si>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</si>
  <si>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</si>
  <si>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</si>
  <si>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</si>
  <si>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</si>
  <si>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</si>
  <si>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</si>
  <si>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</si>
  <si>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</si>
  <si>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</si>
  <si>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</si>
  <si>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</si>
  <si>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</si>
  <si>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</si>
  <si>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</si>
  <si>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</si>
  <si>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</si>
  <si>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</si>
  <si>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</si>
  <si>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</si>
  <si>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</si>
  <si>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</si>
  <si>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</si>
  <si>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</si>
  <si>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</si>
  <si>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</si>
  <si>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</si>
  <si>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</si>
  <si>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</si>
  <si>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</si>
  <si>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</si>
  <si>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</si>
  <si>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</si>
  <si>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</si>
  <si>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</si>
  <si>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</si>
  <si>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</si>
  <si>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</si>
  <si>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</si>
  <si>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</si>
  <si>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</si>
  <si>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</si>
  <si>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</si>
  <si>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</si>
  <si>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</si>
  <si>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</si>
  <si>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</si>
  <si>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</si>
  <si>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</si>
  <si>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</si>
  <si>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</si>
  <si>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</si>
  <si>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</si>
  <si>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</si>
  <si>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</si>
  <si>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</si>
  <si>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</si>
  <si>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</si>
  <si>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</si>
  <si>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</si>
  <si>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</si>
  <si>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</si>
  <si>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</si>
  <si>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</si>
  <si>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</si>
  <si>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</si>
  <si>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</si>
  <si>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</si>
  <si>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</si>
  <si>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</si>
  <si>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</si>
  <si>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</si>
  <si>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</si>
  <si>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</si>
  <si>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</si>
  <si>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</si>
  <si>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</si>
  <si>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</si>
  <si>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</si>
  <si>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</si>
  <si>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</si>
  <si>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</si>
  <si>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</si>
  <si>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</si>
  <si>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</si>
  <si>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</si>
  <si>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</si>
  <si>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</si>
  <si>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</si>
  <si>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</si>
  <si>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</si>
  <si>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</si>
  <si>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</si>
  <si>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</si>
  <si>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</si>
  <si>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</si>
  <si>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</si>
  <si>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</si>
  <si>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</si>
  <si>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</si>
  <si>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</si>
  <si>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</si>
  <si>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</si>
  <si>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</si>
  <si>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</si>
  <si>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</si>
  <si>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</si>
  <si>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</si>
  <si>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</si>
  <si>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</si>
  <si>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</si>
  <si>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</si>
  <si>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</si>
  <si>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</si>
  <si>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</si>
  <si>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</si>
  <si>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</si>
  <si>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</si>
  <si>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</si>
  <si>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</si>
  <si>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</si>
  <si>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</si>
  <si>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</si>
  <si>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</si>
  <si>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</si>
  <si>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</si>
  <si>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</si>
  <si>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</si>
  <si>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</si>
  <si>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</si>
  <si>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</si>
  <si>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</si>
  <si>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</si>
  <si>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</si>
  <si>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</si>
  <si>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</si>
  <si>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</si>
  <si>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</si>
  <si>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</si>
  <si>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</si>
  <si>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</si>
  <si>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</si>
  <si>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</si>
  <si>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</si>
  <si>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</si>
  <si>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</si>
  <si>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</si>
  <si>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</si>
  <si>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</si>
  <si>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</si>
  <si>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</si>
  <si>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</si>
  <si>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</si>
  <si>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</si>
  <si>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</si>
  <si>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</si>
  <si>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</si>
  <si>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</si>
  <si>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</si>
  <si>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</si>
  <si>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</si>
  <si>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</si>
  <si>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</si>
  <si>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</si>
  <si>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</si>
  <si>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</si>
  <si>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</si>
  <si>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</si>
  <si>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</si>
  <si>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</si>
  <si>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</si>
  <si>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</si>
  <si>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</si>
  <si>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</si>
  <si>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</si>
  <si>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</si>
  <si>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</si>
  <si>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</si>
  <si>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</si>
  <si>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</si>
  <si>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</si>
  <si>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</si>
  <si>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</si>
  <si>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</si>
  <si>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</si>
  <si>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</si>
  <si>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</si>
  <si>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</si>
  <si>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</si>
  <si>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</si>
  <si>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</si>
  <si>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</si>
  <si>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</si>
  <si>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</si>
  <si>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</si>
  <si>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</si>
  <si>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</si>
  <si>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</si>
  <si>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</si>
  <si>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</si>
  <si>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</si>
  <si>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</si>
  <si>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</si>
  <si>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</si>
  <si>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</si>
  <si>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</si>
  <si>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</si>
  <si>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</si>
  <si>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</si>
  <si>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</si>
  <si>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</si>
  <si>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</si>
  <si>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</si>
  <si>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</si>
  <si>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</si>
  <si>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</si>
  <si>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</si>
  <si>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</si>
  <si>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</si>
  <si>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</si>
  <si>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</si>
  <si>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</si>
  <si>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</si>
  <si>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</si>
  <si>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</si>
  <si>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</si>
  <si>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</si>
  <si>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</si>
  <si>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</si>
  <si>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</si>
  <si>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</si>
  <si>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</si>
  <si>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</si>
  <si>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</si>
  <si>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</si>
  <si>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</si>
  <si>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</si>
  <si>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</si>
  <si>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</si>
  <si>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</si>
  <si>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</si>
  <si>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</si>
  <si>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</si>
  <si>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</si>
  <si>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</si>
  <si>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</si>
  <si>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</si>
  <si>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</si>
  <si>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</si>
  <si>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</si>
  <si>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</si>
  <si>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</si>
  <si>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</si>
  <si>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</si>
  <si>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</si>
  <si>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</si>
  <si>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</si>
  <si>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</si>
  <si>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</si>
  <si>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</si>
  <si>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</si>
  <si>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</si>
  <si>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</si>
  <si>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</si>
  <si>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</si>
  <si>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</si>
  <si>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</si>
  <si>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</si>
  <si>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</si>
  <si>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</si>
  <si>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</si>
  <si>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</si>
  <si>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</si>
  <si>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</si>
  <si>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</si>
  <si>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</si>
  <si>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</si>
  <si>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</si>
  <si>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</si>
  <si>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</si>
  <si>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</si>
  <si>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</si>
  <si>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</si>
  <si>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</si>
  <si>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</si>
  <si>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</si>
  <si>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</si>
  <si>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</si>
  <si>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</si>
  <si>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</si>
  <si>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</si>
  <si>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</si>
  <si>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</si>
  <si>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</si>
  <si>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</si>
  <si>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</si>
  <si>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</si>
  <si>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</si>
  <si>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</si>
  <si>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</si>
  <si>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</si>
  <si>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</si>
  <si>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</si>
  <si>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</si>
  <si>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</si>
  <si>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</si>
  <si>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</si>
  <si>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</si>
  <si>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</si>
  <si>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</si>
  <si>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</si>
  <si>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</si>
  <si>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</si>
  <si>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</si>
  <si>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</si>
  <si>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</si>
  <si>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</si>
  <si>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</si>
  <si>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</si>
  <si>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</si>
  <si>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</si>
  <si>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</si>
  <si>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</si>
  <si>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</si>
  <si>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</si>
  <si>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</si>
  <si>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</si>
  <si>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</si>
  <si>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</si>
  <si>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</si>
  <si>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</si>
  <si>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</si>
  <si>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</si>
  <si>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</si>
  <si>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</si>
  <si>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</si>
  <si>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</si>
  <si>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</si>
  <si>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</si>
  <si>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</si>
  <si>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</si>
  <si>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</si>
  <si>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</si>
  <si>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</si>
  <si>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</si>
  <si>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</si>
  <si>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</si>
  <si>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</si>
  <si>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</si>
  <si>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</si>
  <si>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</si>
  <si>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</si>
  <si>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</si>
  <si>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</si>
  <si>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</si>
  <si>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</si>
  <si>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</si>
  <si>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</si>
  <si>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</si>
  <si>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</si>
  <si>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</si>
  <si>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</si>
  <si>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</si>
  <si>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</si>
  <si>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</si>
  <si>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</si>
  <si>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</si>
  <si>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</si>
  <si>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</si>
  <si>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</si>
  <si>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</si>
  <si>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</si>
  <si>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</si>
  <si>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</si>
  <si>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</si>
  <si>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</si>
  <si>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</si>
  <si>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</si>
  <si>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</si>
  <si>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</si>
  <si>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</si>
  <si>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</si>
  <si>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</si>
  <si>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</si>
  <si>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</si>
  <si>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</si>
  <si>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</si>
  <si>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</si>
  <si>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</si>
  <si>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</si>
  <si>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</si>
  <si>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</si>
  <si>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</si>
  <si>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</si>
  <si>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</si>
  <si>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</si>
  <si>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</si>
  <si>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</si>
  <si>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</si>
  <si>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</si>
  <si>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</si>
  <si>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</si>
  <si>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</si>
  <si>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</si>
  <si>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</si>
  <si>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</si>
  <si>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</si>
  <si>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</si>
  <si>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</si>
  <si>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</si>
  <si>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</si>
  <si>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</si>
  <si>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</si>
  <si>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</si>
  <si>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</si>
  <si>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</si>
  <si>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</si>
  <si>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</si>
  <si>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</si>
  <si>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</si>
  <si>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</si>
  <si>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</si>
  <si>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</si>
  <si>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</si>
  <si>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</si>
  <si>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</si>
  <si>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</si>
  <si>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</si>
  <si>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</si>
  <si>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</si>
  <si>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</si>
  <si>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</si>
  <si>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</si>
  <si>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</si>
  <si>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</si>
  <si>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</si>
  <si>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</si>
  <si>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</si>
  <si>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</si>
  <si>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</si>
  <si>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</si>
  <si>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</si>
  <si>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</si>
  <si>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</si>
  <si>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</si>
  <si>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</si>
  <si>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</si>
  <si>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</si>
  <si>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</si>
  <si>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</si>
  <si>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</si>
  <si>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</si>
  <si>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</si>
  <si>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</si>
  <si>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</si>
  <si>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</si>
  <si>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</si>
  <si>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</si>
  <si>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</si>
  <si>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</si>
  <si>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</si>
  <si>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</si>
  <si>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</si>
  <si>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</si>
  <si>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</si>
  <si>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</si>
  <si>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</si>
  <si>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</si>
  <si>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</si>
  <si>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</si>
  <si>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</si>
  <si>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</si>
  <si>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</si>
  <si>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</si>
  <si>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</si>
  <si>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</si>
  <si>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</si>
  <si>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</si>
  <si>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</si>
  <si>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</si>
  <si>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</si>
  <si>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</si>
  <si>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</si>
  <si>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</si>
  <si>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</si>
  <si>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</si>
  <si>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</si>
  <si>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</si>
  <si>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</si>
  <si>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</si>
  <si>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</si>
  <si>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</si>
  <si>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</si>
  <si>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</si>
  <si>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</si>
  <si>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</si>
  <si>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</si>
  <si>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</si>
  <si>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</si>
  <si>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</si>
  <si>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</si>
  <si>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</si>
  <si>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</si>
  <si>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</si>
  <si>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</si>
  <si>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</si>
  <si>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</si>
  <si>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</si>
  <si>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</si>
  <si>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</si>
  <si>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</si>
  <si>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</si>
  <si>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</si>
  <si>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</si>
  <si>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</si>
  <si>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</si>
  <si>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</si>
  <si>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</si>
  <si>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</si>
  <si>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</si>
  <si>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</si>
  <si>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</si>
  <si>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</si>
  <si>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</si>
  <si>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</si>
  <si>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</si>
  <si>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</si>
  <si>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</si>
  <si>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</si>
  <si>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</si>
  <si>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</si>
  <si>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</si>
  <si>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</si>
  <si>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</si>
  <si>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</si>
  <si>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</si>
  <si>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</si>
  <si>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</si>
  <si>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</si>
  <si>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</si>
  <si>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</si>
  <si>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</si>
  <si>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</si>
  <si>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</si>
  <si>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</si>
  <si>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</si>
  <si>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</si>
  <si>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</si>
  <si>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</si>
  <si>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</si>
  <si>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</si>
  <si>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</si>
  <si>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</si>
  <si>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</si>
  <si>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</si>
  <si>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</si>
  <si>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</si>
  <si>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</si>
  <si>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</si>
  <si>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</si>
  <si>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</si>
  <si>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</si>
  <si>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</si>
  <si>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</si>
  <si>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</si>
  <si>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</si>
  <si>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</si>
  <si>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</si>
  <si>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</si>
  <si>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</si>
  <si>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</si>
  <si>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</si>
  <si>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</si>
  <si>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</si>
  <si>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</si>
  <si>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</si>
  <si>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</si>
  <si>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</si>
  <si>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</si>
  <si>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</si>
  <si>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</si>
  <si>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</si>
  <si>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</si>
  <si>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</si>
  <si>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</si>
  <si>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</si>
  <si>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</si>
  <si>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</si>
  <si>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</si>
  <si>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</si>
  <si>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</si>
  <si>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</si>
  <si>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</si>
  <si>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</si>
  <si>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</si>
  <si>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</si>
  <si>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</si>
  <si>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</si>
  <si>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</si>
  <si>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</si>
  <si>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</si>
  <si>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</si>
  <si>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</si>
  <si>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</si>
  <si>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</si>
  <si>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</si>
  <si>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</si>
  <si>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</si>
  <si>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</si>
  <si>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</si>
  <si>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</si>
  <si>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</si>
  <si>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</si>
  <si>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</si>
  <si>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</si>
  <si>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</si>
  <si>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</si>
  <si>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</si>
  <si>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</si>
  <si>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</si>
  <si>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</si>
  <si>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</si>
  <si>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</si>
  <si>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</si>
  <si>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</si>
  <si>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</si>
  <si>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</si>
  <si>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</si>
  <si>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</si>
  <si>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</si>
  <si>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</si>
  <si>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</si>
  <si>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</si>
  <si>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</si>
  <si>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</si>
  <si>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</si>
  <si>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</si>
  <si>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</si>
  <si>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</si>
  <si>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</si>
  <si>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</si>
  <si>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</si>
  <si>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</si>
  <si>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</si>
  <si>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</si>
  <si>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</si>
  <si>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</si>
  <si>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</si>
  <si>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</si>
  <si>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</si>
  <si>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</si>
  <si>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</si>
  <si>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</si>
  <si>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</si>
  <si>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</si>
  <si>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</si>
  <si>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</si>
  <si>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</si>
  <si>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</si>
  <si>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</si>
  <si>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</si>
  <si>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</si>
  <si>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</si>
  <si>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</si>
  <si>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</si>
  <si>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</si>
  <si>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</si>
  <si>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</si>
  <si>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</si>
  <si>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</si>
  <si>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</si>
  <si>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</si>
  <si>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</si>
  <si>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</si>
  <si>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</si>
  <si>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</si>
  <si>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</si>
  <si>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</si>
  <si>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</si>
  <si>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</si>
  <si>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</si>
  <si>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</si>
  <si>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</si>
  <si>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</si>
  <si>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</si>
  <si>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</si>
  <si>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</si>
  <si>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</si>
  <si>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</si>
  <si>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</si>
  <si>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</si>
  <si>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</si>
  <si>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</si>
  <si>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</si>
  <si>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</si>
  <si>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</si>
  <si>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</si>
  <si>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</si>
  <si>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</si>
  <si>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</si>
  <si>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</si>
  <si>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</si>
  <si>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</si>
  <si>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</si>
  <si>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</si>
  <si>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</si>
  <si>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</si>
  <si>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</si>
  <si>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</si>
  <si>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</si>
  <si>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</si>
  <si>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</si>
  <si>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</si>
  <si>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</si>
  <si>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</si>
  <si>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</si>
  <si>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</si>
  <si>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</si>
  <si>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</si>
  <si>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</si>
  <si>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</si>
  <si>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</si>
  <si>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</si>
  <si>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</si>
  <si>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</si>
  <si>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</si>
  <si>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</si>
  <si>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</si>
  <si>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</si>
  <si>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</si>
  <si>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</si>
  <si>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</si>
  <si>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</si>
  <si>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</si>
  <si>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</si>
  <si>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</si>
  <si>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</si>
  <si>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</si>
  <si>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</si>
  <si>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</si>
  <si>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</si>
  <si>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</si>
  <si>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</si>
  <si>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</si>
  <si>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</si>
  <si>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</si>
  <si>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</si>
  <si>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</si>
  <si>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</si>
  <si>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</si>
  <si>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</si>
  <si>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</si>
  <si>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</si>
  <si>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</si>
  <si>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</si>
  <si>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</si>
  <si>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</si>
  <si>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</si>
  <si>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</si>
  <si>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</si>
  <si>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</si>
  <si>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</si>
  <si>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</si>
  <si>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</si>
  <si>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</si>
  <si>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</si>
  <si>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</si>
  <si>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</si>
  <si>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</si>
  <si>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</si>
  <si>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</si>
  <si>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</si>
  <si>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</si>
  <si>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</si>
  <si>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</si>
  <si>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</si>
  <si>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</si>
  <si>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</si>
  <si>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</si>
  <si>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</si>
  <si>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</si>
  <si>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</si>
  <si>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</si>
  <si>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</si>
  <si>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</si>
  <si>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</si>
  <si>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</si>
  <si>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</si>
  <si>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</si>
  <si>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</si>
  <si>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</si>
  <si>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</si>
  <si>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</si>
  <si>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</si>
  <si>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</si>
  <si>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</si>
  <si>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</si>
  <si>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</si>
  <si>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</si>
  <si>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</si>
  <si>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</si>
  <si>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</si>
  <si>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</si>
  <si>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</si>
  <si>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</si>
  <si>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</si>
  <si>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</si>
  <si>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</si>
  <si>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</si>
  <si>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</si>
  <si>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</si>
  <si>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</si>
  <si>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</si>
  <si>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</si>
  <si>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</si>
  <si>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</si>
  <si>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</si>
  <si>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</si>
  <si>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</si>
  <si>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</si>
  <si>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</si>
  <si>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</si>
  <si>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</si>
  <si>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</si>
  <si>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</si>
  <si>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</si>
  <si>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</si>
  <si>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</si>
  <si>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</si>
  <si>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</si>
  <si>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</si>
  <si>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</si>
  <si>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</si>
  <si>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</si>
  <si>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</si>
  <si>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</si>
  <si>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</si>
  <si>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</si>
  <si>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</si>
  <si>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</si>
  <si>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</si>
  <si>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</si>
  <si>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</si>
  <si>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</si>
  <si>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</si>
  <si>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</si>
  <si>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</si>
  <si>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</si>
  <si>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</si>
  <si>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</si>
  <si>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</si>
  <si>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</si>
  <si>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</si>
  <si>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</si>
  <si>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</si>
  <si>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</si>
  <si>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</si>
  <si>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</si>
  <si>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</si>
  <si>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</si>
  <si>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</si>
  <si>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</si>
  <si>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</si>
  <si>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</si>
  <si>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</si>
  <si>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</si>
  <si>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</si>
  <si>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</si>
  <si>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</si>
  <si>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</si>
  <si>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</si>
  <si>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</si>
  <si>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</si>
  <si>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</si>
  <si>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</si>
  <si>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</si>
  <si>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</si>
  <si>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</si>
  <si>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</si>
  <si>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</si>
  <si>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</si>
  <si>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</si>
  <si>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</si>
  <si>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</si>
  <si>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</si>
  <si>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</si>
  <si>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</si>
  <si>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</si>
  <si>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</si>
  <si>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</si>
  <si>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</si>
  <si>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</si>
  <si>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</si>
  <si>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</si>
  <si>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</si>
  <si>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</si>
  <si>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</si>
  <si>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</si>
  <si>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</si>
  <si>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</si>
  <si>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</si>
  <si>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</si>
  <si>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</si>
  <si>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</si>
  <si>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</si>
  <si>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</si>
  <si>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</si>
  <si>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</si>
  <si>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</si>
  <si>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</si>
  <si>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</si>
  <si>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</si>
  <si>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</si>
  <si>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</si>
  <si>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</si>
  <si>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</si>
  <si>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</si>
  <si>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</si>
  <si>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</si>
  <si>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</si>
  <si>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</si>
  <si>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</si>
  <si>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</si>
  <si>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</si>
  <si>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</si>
  <si>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</si>
  <si>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</si>
  <si>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</si>
  <si>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</si>
  <si>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</si>
  <si>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</si>
  <si>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</si>
  <si>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</si>
  <si>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</si>
  <si>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</si>
  <si>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</si>
  <si>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</si>
  <si>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</si>
  <si>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</si>
  <si>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</si>
  <si>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</si>
  <si>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</si>
  <si>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</si>
  <si>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</si>
  <si>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</si>
  <si>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</si>
  <si>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</si>
  <si>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</si>
  <si>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</si>
  <si>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</si>
  <si>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</si>
  <si>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</si>
  <si>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</si>
  <si>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</si>
  <si>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</si>
  <si>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</si>
  <si>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</si>
  <si>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</si>
  <si>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</si>
  <si>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</si>
  <si>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</si>
  <si>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</si>
  <si>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</si>
  <si>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</si>
  <si>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</si>
  <si>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</si>
  <si>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</si>
  <si>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</si>
  <si>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</si>
  <si>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</si>
  <si>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</si>
  <si>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</si>
  <si>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</si>
  <si>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</si>
  <si>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</si>
  <si>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</si>
  <si>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</si>
  <si>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</si>
  <si>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</si>
  <si>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</si>
  <si>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</si>
  <si>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</si>
  <si>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</si>
  <si>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</si>
  <si>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</si>
  <si>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</si>
  <si>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</si>
  <si>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</si>
  <si>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</si>
  <si>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</si>
  <si>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</si>
  <si>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</si>
  <si>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</si>
  <si>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</si>
  <si>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</si>
  <si>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</si>
  <si>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</si>
  <si>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</si>
  <si>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</si>
  <si>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</si>
  <si>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</si>
  <si>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</si>
  <si>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</si>
  <si>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</si>
  <si>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</si>
  <si>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</si>
  <si>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</si>
  <si>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</si>
  <si>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</si>
  <si>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</si>
  <si>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</si>
  <si>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</si>
  <si>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</si>
  <si>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</si>
  <si>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</si>
  <si>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</si>
  <si>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</si>
  <si>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</si>
  <si>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</si>
  <si>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</si>
  <si>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</si>
  <si>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</si>
  <si>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</si>
  <si>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</si>
  <si>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</si>
  <si>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</si>
  <si>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</si>
  <si>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</si>
  <si>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</si>
  <si>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</si>
  <si>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</si>
  <si>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</si>
  <si>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</si>
  <si>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</si>
  <si>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</si>
  <si>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</si>
  <si>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</si>
  <si>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</si>
  <si>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</si>
  <si>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</si>
  <si>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</si>
  <si>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</si>
  <si>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</si>
  <si>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</si>
  <si>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</si>
  <si>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</si>
  <si>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</si>
  <si>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</si>
  <si>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</si>
  <si>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</si>
  <si>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</si>
  <si>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</si>
  <si>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</si>
  <si>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</si>
  <si>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</si>
  <si>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</si>
  <si>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</si>
  <si>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</si>
  <si>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</si>
  <si>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</si>
  <si>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</si>
  <si>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</si>
  <si>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</si>
  <si>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</si>
  <si>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</si>
  <si>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</si>
  <si>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</si>
  <si>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</si>
  <si>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</si>
  <si>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</si>
  <si>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</si>
  <si>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</si>
  <si>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</si>
  <si>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</si>
  <si>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</si>
  <si>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</si>
  <si>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</si>
  <si>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</si>
  <si>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</si>
  <si>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</si>
  <si>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</si>
  <si>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</si>
  <si>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</si>
  <si>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</si>
  <si>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</si>
  <si>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</si>
  <si>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</si>
  <si>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</si>
  <si>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</si>
  <si>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</si>
  <si>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</si>
  <si>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</si>
  <si>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</si>
  <si>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</si>
  <si>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</si>
  <si>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</si>
  <si>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</si>
  <si>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</si>
  <si>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</si>
  <si>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</si>
  <si>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</si>
  <si>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</si>
  <si>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</si>
  <si>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</si>
  <si>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</si>
  <si>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</si>
  <si>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</si>
  <si>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</si>
  <si>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</si>
  <si>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</si>
  <si>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</si>
  <si>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</si>
  <si>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</si>
  <si>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</si>
  <si>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</si>
  <si>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</si>
  <si>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</si>
  <si>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</si>
  <si>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</si>
  <si>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</si>
  <si>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</si>
  <si>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</si>
  <si>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</si>
  <si>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</si>
  <si>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</si>
  <si>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</si>
  <si>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</si>
  <si>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</si>
  <si>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</si>
  <si>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</si>
  <si>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</si>
  <si>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</si>
  <si>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</si>
  <si>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</si>
  <si>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</si>
  <si>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</si>
  <si>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</si>
  <si>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</si>
  <si>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</si>
  <si>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</si>
  <si>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</si>
  <si>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</si>
  <si>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</si>
  <si>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</si>
  <si>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</si>
  <si>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</si>
  <si>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</si>
  <si>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</si>
  <si>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</si>
  <si>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</si>
  <si>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</si>
  <si>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</si>
  <si>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</si>
  <si>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</si>
  <si>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</si>
  <si>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</si>
  <si>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</si>
  <si>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</si>
  <si>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</si>
  <si>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</si>
  <si>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</si>
  <si>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</si>
  <si>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</si>
  <si>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</si>
  <si>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</si>
  <si>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</si>
  <si>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</si>
  <si>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</si>
  <si>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</si>
  <si>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</si>
  <si>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</si>
  <si>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</si>
  <si>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</si>
  <si>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</si>
  <si>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</si>
  <si>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</si>
  <si>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</si>
  <si>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</si>
  <si>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</si>
  <si>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</si>
  <si>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</si>
  <si>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</si>
  <si>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</si>
  <si>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</si>
  <si>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</si>
  <si>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</si>
  <si>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</si>
  <si>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</si>
  <si>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</si>
  <si>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</si>
  <si>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</si>
  <si>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</si>
  <si>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</si>
  <si>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</si>
  <si>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</si>
  <si>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</si>
  <si>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</si>
  <si>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</si>
  <si>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</si>
  <si>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</si>
  <si>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</si>
  <si>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</si>
  <si>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</si>
  <si>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</si>
  <si>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</si>
  <si>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</si>
  <si>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</si>
  <si>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</si>
  <si>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</si>
  <si>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</si>
  <si>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</si>
  <si>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</si>
  <si>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</si>
  <si>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</si>
  <si>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</si>
  <si>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</si>
  <si>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</si>
  <si>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</si>
  <si>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</si>
  <si>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</si>
  <si>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</si>
  <si>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</si>
  <si>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</si>
  <si>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</si>
  <si>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</si>
  <si>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</si>
  <si>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</si>
  <si>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</si>
  <si>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</si>
  <si>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</si>
  <si>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</si>
  <si>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</si>
  <si>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</si>
  <si>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</si>
  <si>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</si>
  <si>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</si>
  <si>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</si>
  <si>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</si>
  <si>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</si>
  <si>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</si>
  <si>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</si>
  <si>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</si>
  <si>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</si>
  <si>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</si>
  <si>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</si>
  <si>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</si>
  <si>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</si>
  <si>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</si>
  <si>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</si>
  <si>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</si>
  <si>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</si>
  <si>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</si>
  <si>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</si>
  <si>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</si>
  <si>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</si>
  <si>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</si>
  <si>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</si>
  <si>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</si>
  <si>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</si>
  <si>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</si>
  <si>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</si>
  <si>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</si>
  <si>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</si>
  <si>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</si>
  <si>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</si>
  <si>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</si>
  <si>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</si>
  <si>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</si>
  <si>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</si>
  <si>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</si>
  <si>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</si>
  <si>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</si>
  <si>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</si>
  <si>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</si>
  <si>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</si>
  <si>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</si>
  <si>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</si>
  <si>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</si>
  <si>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</si>
  <si>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</si>
  <si>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</si>
  <si>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</si>
  <si>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</si>
  <si>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</si>
  <si>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</si>
  <si>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</si>
  <si>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</si>
  <si>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</si>
  <si>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</si>
  <si>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</si>
  <si>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</si>
  <si>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</si>
  <si>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</si>
  <si>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</si>
  <si>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</si>
  <si>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</si>
  <si>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</si>
  <si>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</si>
  <si>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</si>
  <si>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</si>
  <si>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</si>
  <si>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</si>
  <si>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</si>
  <si>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</si>
  <si>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</si>
  <si>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</si>
  <si>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</si>
  <si>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</si>
  <si>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</si>
  <si>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</si>
  <si>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</si>
  <si>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</si>
  <si>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</si>
  <si>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</si>
  <si>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</si>
  <si>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</si>
  <si>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</si>
  <si>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</si>
  <si>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</si>
  <si>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</si>
  <si>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</si>
  <si>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</si>
  <si>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</si>
  <si>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</si>
  <si>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</si>
  <si>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</si>
  <si>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</si>
  <si>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</si>
  <si>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</si>
  <si>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</si>
  <si>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</si>
  <si>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</si>
  <si>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</si>
  <si>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</si>
  <si>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</si>
  <si>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</si>
  <si>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</si>
  <si>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</si>
  <si>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</si>
  <si>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</si>
  <si>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</si>
  <si>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</si>
  <si>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</si>
  <si>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</si>
  <si>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</si>
  <si>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</si>
  <si>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</si>
  <si>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</si>
  <si>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</si>
  <si>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</si>
  <si>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</si>
  <si>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</si>
  <si>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</si>
  <si>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</si>
  <si>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</si>
  <si>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</si>
  <si>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</si>
  <si>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</si>
  <si>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</si>
  <si>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</si>
  <si>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</si>
  <si>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</si>
  <si>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</si>
  <si>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</si>
  <si>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</si>
  <si>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</si>
  <si>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</si>
  <si>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</si>
  <si>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</si>
  <si>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</si>
  <si>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</si>
  <si>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</si>
  <si>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</si>
  <si>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</si>
  <si>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</si>
  <si>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</si>
  <si>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</si>
  <si>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</si>
  <si>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</si>
  <si>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</si>
  <si>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</si>
  <si>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</si>
  <si>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</si>
  <si>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</si>
  <si>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</si>
  <si>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</si>
  <si>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</si>
  <si>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</si>
  <si>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</si>
  <si>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</si>
  <si>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</si>
  <si>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</si>
  <si>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</si>
  <si>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</si>
  <si>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</si>
  <si>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</si>
  <si>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</si>
  <si>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</si>
  <si>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</si>
  <si>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</si>
  <si>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</si>
  <si>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</si>
  <si>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</si>
  <si>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</si>
  <si>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</si>
  <si>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</si>
  <si>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</si>
  <si>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</si>
  <si>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</si>
  <si>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</si>
  <si>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</si>
  <si>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</si>
  <si>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</si>
  <si>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</si>
  <si>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</si>
  <si>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</si>
  <si>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</si>
  <si>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</si>
  <si>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</si>
  <si>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</si>
  <si>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</si>
  <si>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</si>
  <si>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</si>
  <si>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</si>
  <si>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</si>
  <si>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</si>
  <si>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</si>
  <si>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</si>
  <si>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</si>
  <si>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</si>
  <si>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</si>
  <si>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</si>
  <si>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</si>
  <si>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</si>
  <si>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</si>
  <si>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</si>
  <si>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</si>
  <si>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</si>
  <si>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</si>
  <si>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</si>
  <si>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</si>
  <si>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</si>
  <si>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</si>
  <si>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</si>
  <si>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</si>
  <si>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</si>
  <si>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</si>
  <si>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</si>
  <si>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</si>
  <si>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</si>
  <si>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</si>
  <si>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</si>
  <si>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</si>
  <si>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</si>
  <si>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</si>
  <si>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</si>
  <si>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</si>
  <si>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</si>
  <si>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</si>
  <si>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</si>
  <si>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</si>
  <si>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</si>
  <si>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</si>
  <si>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</si>
  <si>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</si>
  <si>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</si>
  <si>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</si>
  <si>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</si>
  <si>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</si>
  <si>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</si>
  <si>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</si>
  <si>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</si>
  <si>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</si>
  <si>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</si>
  <si>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</si>
  <si>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</si>
  <si>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</si>
  <si>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</si>
  <si>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</si>
  <si>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</si>
  <si>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</si>
  <si>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</si>
  <si>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</si>
  <si>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</si>
  <si>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</si>
  <si>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</si>
  <si>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</si>
  <si>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</si>
  <si>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</si>
  <si>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</si>
  <si>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</si>
  <si>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</si>
  <si>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</si>
  <si>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</si>
  <si>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</si>
  <si>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</si>
  <si>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</si>
  <si>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</si>
  <si>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</si>
  <si>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</si>
  <si>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</si>
  <si>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</si>
  <si>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</si>
  <si>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</si>
  <si>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</si>
  <si>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</si>
  <si>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</si>
  <si>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</si>
  <si>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</si>
  <si>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</si>
  <si>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</si>
  <si>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</si>
  <si>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</si>
  <si>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</si>
  <si>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</si>
  <si>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</si>
  <si>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</si>
  <si>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</si>
  <si>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</si>
  <si>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</si>
  <si>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</si>
  <si>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</si>
  <si>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</si>
  <si>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</si>
  <si>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</si>
  <si>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</si>
  <si>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</si>
  <si>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</si>
  <si>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</si>
  <si>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</si>
  <si>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</si>
  <si>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</si>
  <si>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</si>
  <si>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</si>
  <si>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</si>
  <si>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</si>
  <si>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</si>
  <si>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</si>
  <si>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</si>
  <si>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</si>
  <si>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</si>
  <si>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</si>
  <si>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</si>
  <si>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</si>
  <si>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</si>
  <si>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</si>
  <si>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</si>
  <si>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</si>
  <si>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</si>
  <si>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</si>
  <si>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</si>
  <si>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</si>
  <si>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</si>
  <si>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</si>
  <si>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</si>
  <si>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</si>
  <si>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</si>
  <si>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</si>
  <si>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</si>
  <si>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</si>
  <si>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</si>
  <si>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</si>
  <si>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</si>
  <si>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</si>
  <si>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</si>
  <si>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</si>
  <si>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</si>
  <si>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</si>
  <si>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</si>
  <si>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</si>
  <si>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</si>
  <si>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</si>
  <si>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</si>
  <si>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</si>
  <si>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</si>
  <si>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</si>
  <si>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</si>
  <si>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</si>
  <si>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</si>
  <si>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</si>
  <si>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</si>
  <si>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</si>
  <si>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</si>
  <si>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</si>
  <si>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</si>
  <si>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</si>
  <si>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</si>
  <si>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</si>
  <si>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</si>
  <si>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</si>
  <si>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</si>
  <si>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</si>
  <si>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</si>
  <si>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</si>
  <si>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</si>
  <si>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</si>
  <si>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</si>
  <si>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</si>
  <si>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</si>
  <si>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</si>
  <si>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</si>
  <si>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</si>
  <si>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</si>
  <si>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</si>
  <si>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</si>
  <si>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</si>
  <si>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</si>
  <si>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</si>
  <si>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</si>
  <si>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</si>
  <si>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</si>
  <si>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</si>
  <si>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</si>
  <si>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</si>
  <si>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</si>
  <si>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</si>
  <si>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</si>
  <si>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</si>
  <si>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</si>
  <si>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</si>
  <si>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</si>
  <si>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</si>
  <si>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</si>
  <si>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</si>
  <si>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</si>
  <si>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</si>
  <si>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</si>
  <si>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</si>
  <si>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</si>
  <si>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</si>
  <si>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</si>
  <si>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</si>
  <si>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</si>
  <si>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</si>
  <si>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</si>
  <si>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</si>
  <si>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</si>
  <si>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</si>
  <si>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</si>
  <si>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</si>
  <si>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</si>
  <si>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</si>
  <si>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</si>
  <si>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</si>
  <si>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</si>
  <si>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</si>
  <si>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</si>
  <si>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</si>
  <si>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</si>
  <si>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</si>
  <si>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</si>
  <si>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</si>
  <si>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</si>
  <si>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</si>
  <si>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</si>
  <si>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</si>
  <si>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</si>
  <si>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</si>
  <si>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</si>
  <si>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</si>
  <si>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</si>
  <si>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</si>
  <si>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</si>
  <si>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</si>
  <si>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</si>
  <si>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</si>
  <si>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</si>
  <si>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</si>
  <si>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</si>
  <si>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</si>
  <si>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</si>
  <si>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</si>
  <si>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</si>
  <si>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</si>
  <si>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</si>
  <si>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</si>
  <si>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</si>
  <si>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</si>
  <si>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</si>
  <si>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</si>
  <si>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</si>
  <si>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</si>
  <si>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</si>
  <si>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</si>
  <si>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</si>
  <si>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</si>
  <si>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</si>
  <si>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</si>
  <si>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</si>
  <si>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</si>
  <si>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</si>
  <si>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</si>
  <si>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</si>
  <si>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</si>
  <si>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</si>
  <si>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</si>
  <si>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</si>
  <si>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</si>
  <si>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</si>
  <si>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</si>
  <si>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</si>
  <si>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</si>
  <si>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</si>
  <si>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</si>
  <si>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</si>
  <si>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</si>
  <si>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</si>
  <si>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</si>
  <si>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</si>
  <si>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</si>
  <si>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</si>
  <si>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</si>
  <si>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</si>
  <si>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</si>
  <si>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</si>
  <si>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</si>
  <si>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</si>
  <si>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</si>
  <si>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</si>
  <si>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</si>
  <si>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</si>
  <si>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</si>
  <si>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</si>
  <si>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</si>
  <si>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</si>
  <si>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</si>
  <si>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</si>
  <si>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</si>
  <si>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</si>
  <si>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</si>
  <si>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</si>
  <si>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</si>
  <si>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</si>
  <si>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</si>
  <si>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</si>
  <si>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</si>
  <si>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</si>
  <si>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</si>
  <si>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</si>
  <si>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</si>
  <si>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</si>
  <si>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</si>
  <si>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</si>
  <si>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</si>
  <si>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</si>
  <si>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</si>
  <si>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</si>
  <si>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</si>
  <si>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</si>
  <si>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</si>
  <si>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</si>
  <si>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</si>
  <si>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</si>
  <si>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</si>
  <si>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</si>
  <si>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</si>
  <si>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</si>
  <si>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</si>
  <si>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</si>
  <si>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</si>
  <si>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</si>
  <si>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</si>
  <si>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</si>
  <si>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</si>
  <si>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</si>
  <si>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</si>
  <si>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</si>
  <si>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</si>
  <si>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</si>
  <si>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</si>
  <si>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</si>
  <si>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</si>
  <si>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</si>
  <si>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</si>
  <si>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</si>
  <si>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</si>
  <si>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</si>
  <si>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</si>
  <si>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</si>
  <si>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</si>
  <si>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</si>
  <si>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</si>
  <si>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</si>
  <si>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</si>
  <si>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</si>
  <si>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</si>
  <si>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</si>
  <si>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</si>
  <si>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</si>
  <si>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</si>
  <si>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</si>
  <si>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</si>
  <si>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</si>
  <si>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</si>
  <si>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</si>
  <si>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</si>
  <si>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</si>
  <si>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</si>
  <si>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</si>
  <si>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</si>
  <si>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</si>
  <si>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</si>
  <si>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</si>
  <si>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</si>
  <si>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</si>
  <si>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</si>
  <si>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</si>
  <si>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</si>
  <si>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</si>
  <si>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</si>
  <si>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</si>
  <si>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</si>
  <si>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</si>
  <si>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</si>
  <si>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</si>
  <si>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</si>
  <si>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</si>
  <si>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</si>
  <si>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</si>
  <si>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</si>
  <si>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</si>
  <si>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</si>
  <si>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</si>
  <si>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</si>
  <si>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</si>
  <si>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</si>
  <si>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</si>
  <si>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</si>
  <si>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</si>
  <si>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</si>
  <si>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</si>
  <si>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</si>
  <si>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</si>
  <si>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</si>
  <si>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</si>
  <si>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</si>
  <si>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</si>
  <si>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</si>
  <si>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</si>
  <si>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</si>
  <si>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</si>
  <si>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</si>
  <si>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</si>
  <si>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</si>
  <si>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</si>
  <si>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</si>
  <si>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</si>
  <si>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</si>
  <si>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</si>
  <si>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</si>
  <si>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</si>
  <si>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</si>
  <si>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</si>
  <si>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</si>
  <si>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</si>
  <si>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</si>
  <si>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</si>
  <si>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</si>
  <si>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</si>
  <si>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</si>
  <si>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</si>
  <si>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</si>
  <si>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</si>
  <si>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</si>
  <si>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</si>
  <si>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</si>
  <si>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</si>
  <si>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</si>
  <si>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</si>
  <si>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</si>
  <si>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</si>
  <si>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</si>
  <si>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</si>
  <si>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</si>
  <si>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</si>
  <si>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</si>
  <si>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</si>
  <si>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</si>
  <si>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</si>
  <si>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</si>
  <si>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</si>
  <si>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</si>
  <si>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</si>
  <si>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</si>
  <si>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</si>
  <si>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</si>
  <si>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</si>
  <si>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</si>
  <si>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</si>
  <si>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</si>
  <si>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</si>
  <si>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</si>
  <si>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</si>
  <si>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</si>
  <si>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</si>
  <si>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</si>
  <si>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</si>
  <si>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</si>
  <si>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</si>
  <si>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</si>
  <si>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</si>
  <si>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</si>
  <si>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</si>
  <si>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</si>
  <si>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</si>
  <si>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</si>
  <si>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</si>
  <si>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</si>
  <si>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</si>
  <si>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</si>
  <si>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</si>
  <si>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</si>
  <si>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</si>
  <si>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</si>
  <si>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</si>
  <si>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</si>
  <si>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</si>
  <si>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</si>
  <si>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</si>
  <si>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</si>
  <si>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</si>
  <si>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</si>
  <si>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</si>
  <si>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</si>
  <si>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</si>
  <si>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</si>
  <si>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</si>
  <si>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</si>
  <si>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</si>
  <si>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</si>
  <si>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</si>
  <si>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</si>
  <si>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</si>
  <si>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</si>
  <si>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</si>
  <si>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</si>
  <si>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</si>
  <si>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</si>
  <si>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</si>
  <si>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</si>
  <si>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</si>
  <si>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</si>
  <si>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</si>
  <si>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</si>
  <si>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</si>
  <si>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</si>
  <si>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</si>
  <si>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</si>
  <si>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</si>
  <si>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</si>
  <si>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</si>
  <si>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</si>
  <si>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</si>
  <si>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</si>
  <si>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</si>
  <si>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</si>
  <si>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</si>
  <si>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</si>
  <si>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</si>
  <si>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</si>
  <si>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</si>
  <si>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</si>
  <si>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</si>
  <si>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</si>
  <si>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</si>
  <si>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</si>
  <si>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</si>
  <si>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</si>
  <si>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</si>
  <si>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</si>
  <si>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</si>
  <si>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</si>
  <si>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</si>
  <si>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</si>
  <si>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</si>
  <si>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</si>
  <si>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</si>
  <si>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</si>
  <si>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</si>
  <si>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</si>
  <si>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</si>
  <si>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</si>
  <si>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</si>
  <si>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</si>
  <si>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</si>
  <si>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</si>
  <si>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</si>
  <si>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</si>
  <si>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</si>
  <si>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</si>
  <si>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</si>
  <si>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</si>
  <si>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</si>
  <si>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</si>
  <si>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</si>
  <si>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</si>
  <si>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</si>
  <si>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</si>
  <si>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</si>
  <si>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</si>
  <si>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</si>
  <si>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</si>
  <si>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</si>
  <si>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</si>
  <si>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</si>
  <si>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</si>
  <si>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</si>
  <si>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</si>
  <si>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</si>
  <si>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</si>
  <si>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</si>
  <si>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</si>
  <si>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</si>
  <si>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</si>
  <si>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</si>
  <si>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</si>
  <si>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</si>
  <si>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</si>
  <si>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</si>
  <si>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</si>
  <si>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</si>
  <si>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</si>
  <si>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</si>
  <si>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</si>
  <si>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</si>
  <si>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</si>
  <si>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</si>
  <si>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</si>
  <si>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</si>
  <si>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</si>
  <si>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</si>
  <si>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</si>
  <si>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</si>
  <si>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</si>
  <si>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</si>
  <si>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</si>
  <si>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</si>
  <si>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</si>
  <si>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</si>
  <si>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</si>
  <si>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</si>
  <si>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</si>
  <si>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</si>
  <si>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</si>
  <si>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</si>
  <si>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</si>
  <si>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</si>
  <si>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</si>
  <si>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</si>
  <si>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</si>
  <si>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</si>
  <si>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</si>
  <si>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</si>
  <si>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</si>
  <si>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</si>
  <si>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</si>
  <si>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</si>
  <si>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</si>
  <si>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</si>
  <si>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</si>
  <si>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</si>
  <si>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</si>
  <si>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</si>
  <si>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</si>
  <si>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</si>
  <si>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</si>
  <si>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</si>
  <si>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</si>
  <si>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</si>
  <si>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</si>
  <si>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</si>
  <si>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</si>
  <si>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</si>
  <si>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</si>
  <si>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</si>
  <si>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</si>
  <si>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</si>
  <si>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</si>
  <si>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</si>
  <si>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</si>
  <si>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</si>
  <si>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</si>
  <si>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</si>
  <si>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</si>
  <si>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</si>
  <si>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</si>
  <si>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</si>
  <si>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</si>
  <si>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</si>
  <si>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</si>
  <si>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</si>
  <si>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</si>
  <si>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</si>
  <si>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</si>
  <si>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</si>
  <si>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</si>
  <si>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</si>
  <si>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</si>
  <si>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</si>
  <si>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</si>
  <si>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</si>
  <si>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</si>
  <si>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</si>
  <si>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</si>
  <si>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</si>
  <si>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</si>
  <si>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</si>
  <si>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</si>
  <si>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</si>
  <si>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</si>
  <si>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</si>
  <si>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</si>
  <si>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</si>
  <si>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</si>
  <si>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</si>
  <si>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</si>
  <si>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</si>
  <si>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</si>
  <si>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</si>
  <si>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</si>
  <si>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</si>
  <si>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</si>
  <si>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</si>
  <si>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</si>
  <si>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</si>
  <si>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</si>
  <si>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</si>
  <si>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</si>
  <si>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</si>
  <si>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</si>
  <si>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</si>
  <si>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</si>
  <si>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</si>
  <si>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</si>
  <si>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</si>
  <si>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</si>
  <si>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</si>
  <si>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</si>
  <si>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</si>
  <si>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</si>
  <si>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</si>
  <si>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</si>
  <si>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</si>
  <si>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</si>
  <si>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</si>
  <si>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</si>
  <si>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</si>
  <si>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</si>
  <si>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</si>
  <si>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</si>
  <si>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</si>
  <si>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</si>
  <si>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</si>
  <si>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</si>
  <si>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</si>
  <si>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</si>
  <si>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</si>
  <si>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</si>
  <si>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</si>
  <si>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</si>
  <si>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</si>
  <si>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</si>
  <si>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</si>
  <si>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</si>
  <si>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</si>
  <si>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</si>
  <si>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</si>
  <si>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</si>
  <si>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</si>
  <si>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</si>
  <si>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</si>
  <si>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</si>
  <si>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</si>
  <si>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</si>
  <si>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</si>
  <si>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</si>
  <si>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</si>
  <si>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</si>
  <si>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</si>
  <si>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</si>
  <si>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</si>
  <si>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</si>
  <si>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</si>
  <si>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</si>
  <si>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</si>
  <si>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</si>
  <si>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</si>
  <si>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</si>
  <si>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</si>
  <si>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</si>
  <si>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</si>
  <si>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</si>
  <si>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</si>
  <si>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 xml:space="preserve">Site access located in aramco shibah EM request applied EM team stiil aT gate waiting approval </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</si>
  <si>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</si>
  <si>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</si>
  <si>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</si>
  <si>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</si>
  <si>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</si>
  <si>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</si>
  <si>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</si>
  <si>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</si>
  <si>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</si>
  <si>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</si>
  <si>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</si>
  <si>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</si>
  <si>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</si>
  <si>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</si>
  <si>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</si>
  <si>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</si>
  <si>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</si>
  <si>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</si>
  <si>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</si>
  <si>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</si>
  <si>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</si>
  <si>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</si>
  <si>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</si>
  <si>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</si>
  <si>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</si>
  <si>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</si>
  <si>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</si>
  <si>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</si>
  <si>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</si>
  <si>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</si>
  <si>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</si>
  <si>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</si>
  <si>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</si>
  <si>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</si>
  <si>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</si>
  <si>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</si>
  <si>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</si>
  <si>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</si>
  <si>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</si>
  <si>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</si>
  <si>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</si>
  <si>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</si>
  <si>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</si>
  <si>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</si>
  <si>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</si>
  <si>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</si>
  <si>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</si>
  <si>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</si>
  <si>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</si>
  <si>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</si>
  <si>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</si>
  <si>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</si>
  <si>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</si>
  <si>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</si>
  <si>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</si>
  <si>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</si>
  <si>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</si>
  <si>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</si>
  <si>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</si>
  <si>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</si>
  <si>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</si>
  <si>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</si>
  <si>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</si>
  <si>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</si>
  <si>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</si>
  <si>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</si>
  <si>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</si>
  <si>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</si>
  <si>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</si>
  <si>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</si>
  <si>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</si>
  <si>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</si>
  <si>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</si>
  <si>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</si>
  <si>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</si>
  <si>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</si>
  <si>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</si>
  <si>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</si>
  <si>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</si>
  <si>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</si>
  <si>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</si>
  <si>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</si>
  <si>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</si>
  <si>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</si>
  <si>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</si>
  <si>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</si>
  <si>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</si>
  <si>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Secco available but main door lock, need to access site to check</t>
  </si>
  <si>
    <t xml:space="preserve">no PCM </t>
  </si>
  <si>
    <t xml:space="preserve">ETA 70 min </t>
  </si>
  <si>
    <t xml:space="preserve"> PCM-20250215-00000830 </t>
  </si>
  <si>
    <t>LTE site still down and  site located in aramco area access issue need special permission</t>
  </si>
  <si>
    <t>NO PCM</t>
  </si>
  <si>
    <t>team faced access issue, The site is located inside a farm, and the team will check again in the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</si>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</sst>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7" totalsRowShown="0" headerRowDxfId="64" dataDxfId="63" headerRowBorderDxfId="61" tableBorderDxfId="62">
  <autoFilter ref="A1:L110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2" totalsRowShown="0" headerRowDxfId="48" dataDxfId="47" headerRowBorderDxfId="45" tableBorderDxfId="46" totalsRowBorderDxfId="44">
  <autoFilter ref="A1:L18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0" totalsRowShown="0" headerRowDxfId="31" dataDxfId="30" headerRowBorderDxfId="28" tableBorderDxfId="29">
  <autoFilter ref="A1:L44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1" totalsRowShown="0" headerRowDxfId="15" dataDxfId="14" headerRowBorderDxfId="12" tableBorderDxfId="13">
  <autoFilter ref="A1:L9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tabSelected="1" workbookViewId="0">
      <selection activeCell="K5" sqref="K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295.86987060185493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8463</v>
      </c>
      <c r="E3" s="135" t="s">
        <v>38998</v>
      </c>
      <c r="F3" s="136">
        <v>45958.627743055556</v>
      </c>
      <c r="G3" s="137">
        <f ca="1">IFERROR(NOW()-F3,"")</f>
        <v>0.19055347222456476</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0.18925717593083391</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4"/>
      <c r="E5" s="135"/>
      <c r="F5" s="136"/>
      <c r="G5" s="137">
        <f ca="1">IFERROR(NOW()-F5,"")</f>
        <v>45958.818296527781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45958.818296527781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45958.818296527781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45958.818296527781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45958.818296527781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45958.818296527781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45958.818296527781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45958.818296527781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45958.818296527781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45958.818296527781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45958.818296527781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45958.818296527781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45958.818296527781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45958.818296527781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45958.818296527781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45958.818296527781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45958.818296527781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45958.818296527781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45958.818296527781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45958.818296527781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45958.818296527781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45958.818296527781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45958.818296527781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45958.818296527781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45958.818296527781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45958.818296527781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45958.818296527781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45958.818296527781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45958.818296527781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45958.818296527781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45958.818296527781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45958.818296527781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45958.818296527781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45958.818296527781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45958.818296527781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45958.818296527781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45958.818296527781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45958.818296527781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45958.818296527781</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45958.818296527781</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69D103A3-EB83-4D0D-89F5-3D60997BD304}"/>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D8" sqref="D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133.81845856481959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7.6213194450247101E-2</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3</v>
      </c>
      <c r="D5" s="18" t="s">
        <v>17718</v>
      </c>
      <c r="E5" s="114" t="s">
        <v>38998</v>
      </c>
      <c r="F5" s="115">
        <v>45958.776261574072</v>
      </c>
      <c r="G5" s="116">
        <f ca="1">IFERROR(NOW()-F5,"-")</f>
        <v>4.2034953708935063E-2</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29358</v>
      </c>
      <c r="E6" s="114"/>
      <c r="F6" s="115"/>
      <c r="G6" s="116">
        <f ca="1">IFERROR(NOW()-F6,"-")</f>
        <v>45958.818296527781</v>
      </c>
      <c r="H6" s="115">
        <v>45958.770312499997</v>
      </c>
      <c r="I6" s="18" t="str">
        <f>IFERROR(VLOOKUP(D6,DB!A:F,6,0),"")</f>
        <v>SCECO</v>
      </c>
      <c r="J6" s="18" t="str">
        <f>IFERROR(VLOOKUP(D6,DB!A:G,7,0),"")</f>
        <v>Vandalized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45958.818296527781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45958.818296527781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45958.818296527781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45958.818296527781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45958.818296527781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45958.818296527781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45958.818296527781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45958.818296527781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45958.818296527781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45958.818296527781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45958.818296527781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45958.818296527781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45958.818296527781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45958.818296527781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45958.818296527781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45958.818296527781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45958.818296527781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45958.818296527781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45958.818296527781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45958.818296527781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45958.818296527781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45958.818296527781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45958.818296527781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45958.818296527781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45958.818296527781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45958.818296527781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45958.818296527781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45958.818296527781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45958.818296527781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45958.818296527781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45958.818296527781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45958.818296527781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45958.818296527781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45958.818296527781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45958.818296527781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45958.818296527781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45958.818296527781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45958.818296527781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45958.818296527781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45958.818296527781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45958.818296527781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45958.818296527781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45958.818296527781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45958.818296527781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45958.818296527781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45958.818296527781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45958.818296527781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45958.818296527781</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45958.818296527781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45958.818296527781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45958.818296527781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45958.818296527781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45958.818296527781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45958.818296527781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45958.818296527781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45958.818296527781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45958.818296527781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45958.818296527781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45958.818296527781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45958.818296527781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45958.818296527781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45958.818296527781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45958.818296527781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45958.818296527781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45958.818296527781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45958.818296527781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45958.818296527781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45958.818296527781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45958.818296527781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45958.818296527781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45958.818296527781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45958.818296527781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45958.818296527781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45958.818296527781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45958.818296527781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45958.818296527781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45958.818296527781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45958.818296527781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45958.818296527781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45958.818296527781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45958.818296527781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45958.818296527781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45958.818296527781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45958.818296527781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45958.818296527781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45958.818296527781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45958.818296527781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45958.818296527781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45958.818296527781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45958.818296527781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45958.818296527781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45958.818296527781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45958.818296527781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45958.818296527781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45958.818296527781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45958.818296527781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45958.818296527781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45958.818296527781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45958.818296527781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45958.818296527781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45958.818296527781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45958.818296527781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45958.818296527781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45958.818296527781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45958.818296527781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45958.818296527781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45958.818296527781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45958.818296527781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45958.818296527781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45958.818296527781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45958.818296527781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45958.818296527781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45958.818296527781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45958.818296527781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45958.818296527781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45958.818296527781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45958.818296527781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45958.818296527781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45958.818296527781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45958.818296527781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45958.818296527781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45958.818296527781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45958.818296527781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45958.818296527781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45958.818296527781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45958.818296527781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45958.818296527781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45958.818296527781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45958.818296527781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45958.818296527781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45958.818296527781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45958.818296527781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45958.818296527781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45958.818296527781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45958.818296527781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45958.818296527781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45958.818296527781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45958.818296527781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45958.818296527781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45958.818296527781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45958.818296527781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45958.818296527781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45958.818296527781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45958.818296527781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45958.818296527781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45958.818296527781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45958.818296527781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45958.818296527781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45958.818296527781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45958.818296527781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45958.818296527781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45958.818296527781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45958.818296527781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45958.818296527781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45958.818296527781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45958.818296527781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45958.818296527781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45958.818296527781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45958.818296527781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45958.818296527781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45958.818296527781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45958.818296527781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45958.818296527781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45958.818296527781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45958.818296527781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45958.818296527781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45958.818296527781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45958.818296527781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45958.818296527781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45958.818296527781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45958.818296527781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45958.818296527781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45958.818296527781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45958.818296527781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45958.818296527781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45958.818296527781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45958.818296527781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45958.818296527781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45958.818296527781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45958.818296527781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45958.818296527781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45958.818296527781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45958.818296527781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45958.818296527781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45958.818296527781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45958.818296527781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45958.818296527781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45958.818296527781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45958.818296527781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45958.818296527781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45958.818296527781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45958.818296527781</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5" ca="1" si="0">IFERROR(NOW()-F2,"-")</f>
        <v>45958.818296527781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45958.818296527781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45958.818296527781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45958.818296527781</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ref="G6:G68" ca="1" si="1">IFERROR(NOW()-F6,"-")</f>
        <v>45958.818296527781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45958.818296527781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45958.818296527781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45958.818296527781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45958.818296527781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45958.818296527781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45958.818296527781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45958.818296527781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45958.818296527781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45958.818296527781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45958.818296527781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45958.818296527781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45958.818296527781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45958.818296527781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45958.818296527781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45958.818296527781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45958.818296527781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45958.818296527781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45958.818296527781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45958.818296527781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45958.818296527781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45958.818296527781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45958.818296527781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45958.818296527781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45958.818296527781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45958.818296527781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45958.818296527781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45958.818296527781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45958.818296527781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45958.818296527781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45958.818296527781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45958.818296527781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45958.818296527781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45958.818296527781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45958.818296527781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45958.818296527781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45958.818296527781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45958.818296527781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45958.818296527781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45958.818296527781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45958.818296527781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45958.818296527781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45958.818296527781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45958.818296527781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45958.818296527781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45958.818296527781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45958.818296527781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45958.818296527781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45958.818296527781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45958.818296527781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45958.818296527781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45958.818296527781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45958.818296527781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45958.818296527781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45958.818296527781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45958.818296527781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45958.818296527781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45958.818296527781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45958.818296527781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45958.818296527781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45958.818296527781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45958.818296527781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45958.818296527781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ref="G69:G132" ca="1" si="2">IFERROR(NOW()-F69,"-")</f>
        <v>45958.818296527781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45958.818296527781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45958.818296527781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45958.818296527781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45958.818296527781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45958.818296527781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45958.818296527781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45958.818296527781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45958.818296527781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45958.818296527781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45958.818296527781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45958.818296527781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45958.818296527781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45958.818296527781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45958.818296527781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45958.818296527781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45958.818296527781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45958.818296527781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45958.818296527781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45958.818296527781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45958.818296527781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45958.818296527781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45958.818296527781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45958.818296527781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45958.818296527781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45958.818296527781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45958.818296527781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45958.818296527781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45958.818296527781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45958.818296527781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45958.818296527781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45958.818296527781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45958.818296527781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45958.818296527781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45958.818296527781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45958.818296527781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45958.818296527781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45958.818296527781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45958.818296527781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45958.818296527781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45958.818296527781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45958.818296527781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45958.818296527781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45958.818296527781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45958.818296527781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45958.818296527781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45958.818296527781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45958.818296527781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45958.818296527781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45958.818296527781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45958.818296527781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45958.818296527781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45958.818296527781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45958.818296527781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45958.818296527781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45958.818296527781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45958.818296527781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45958.818296527781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45958.818296527781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45958.818296527781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45958.818296527781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45958.818296527781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45958.818296527781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45958.818296527781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ref="G133:G196" ca="1" si="3">IFERROR(NOW()-F133,"-")</f>
        <v>45958.818296527781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45958.818296527781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45958.818296527781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45958.818296527781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45958.818296527781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45958.818296527781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45958.818296527781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45958.818296527781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45958.818296527781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45958.818296527781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45958.818296527781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45958.818296527781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45958.818296527781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45958.818296527781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45958.818296527781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45958.818296527781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45958.818296527781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45958.818296527781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45958.818296527781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45958.818296527781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45958.818296527781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45958.818296527781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45958.818296527781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45958.818296527781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45958.818296527781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45958.818296527781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45958.818296527781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45958.818296527781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45958.818296527781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45958.818296527781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45958.818296527781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45958.818296527781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45958.818296527781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45958.818296527781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45958.818296527781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45958.818296527781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45958.818296527781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45958.818296527781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45958.818296527781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45958.818296527781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45958.818296527781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45958.818296527781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45958.818296527781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45958.818296527781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45958.818296527781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45958.818296527781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45958.818296527781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45958.818296527781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45958.818296527781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45958.818296527781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45958.818296527781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45958.818296527781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45958.818296527781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45958.818296527781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45958.818296527781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45958.818296527781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45958.818296527781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45958.818296527781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45958.818296527781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45958.818296527781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45958.818296527781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45958.818296527781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45958.818296527781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45958.818296527781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ref="G197:G260" ca="1" si="4">IFERROR(NOW()-F197,"-")</f>
        <v>45958.818296527781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45958.818296527781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45958.818296527781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45958.818296527781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45958.818296527781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45958.818296527781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45958.818296527781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45958.818296527781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45958.818296527781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45958.818296527781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45958.818296527781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45958.818296527781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45958.818296527781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45958.818296527781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45958.818296527781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45958.818296527781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45958.818296527781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45958.818296527781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45958.818296527781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45958.818296527781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45958.818296527781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45958.818296527781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45958.818296527781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45958.818296527781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45958.818296527781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45958.818296527781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45958.818296527781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45958.818296527781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45958.818296527781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45958.818296527781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45958.818296527781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45958.818296527781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45958.818296527781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45958.818296527781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45958.818296527781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45958.818296527781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45958.818296527781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45958.818296527781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45958.818296527781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45958.818296527781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45958.818296527781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45958.818296527781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45958.818296527781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45958.818296527781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45958.818296527781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45958.818296527781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45958.818296527781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45958.818296527781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45958.818296527781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45958.818296527781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45958.818296527781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45958.818296527781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45958.818296527781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45958.818296527781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45958.818296527781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45958.818296527781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45958.818296527781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45958.818296527781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45958.818296527781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45958.818296527781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45958.818296527781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45958.818296527781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45958.818296527781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45958.818296527781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ref="G261:G324" ca="1" si="5">IFERROR(NOW()-F261,"-")</f>
        <v>45958.818296527781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45958.818296527781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45958.818296527781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45958.818296527781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45958.818296527781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45958.818296527781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45958.818296527781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45958.818296527781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45958.818296527781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45958.818296527781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45958.818296527781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45958.818296527781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45958.818296527781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45958.818296527781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45958.818296527781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45958.818296527781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45958.818296527781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45958.818296527781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45958.818296527781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45958.818296527781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45958.818296527781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45958.818296527781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45958.818296527781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45958.818296527781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45958.818296527781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45958.818296527781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45958.818296527781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45958.818296527781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45958.818296527781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45958.818296527781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45958.818296527781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45958.818296527781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45958.818296527781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45958.818296527781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45958.818296527781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45958.818296527781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45958.818296527781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45958.818296527781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45958.818296527781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45958.818296527781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45958.818296527781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45958.818296527781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45958.818296527781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45958.818296527781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45958.818296527781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45958.818296527781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45958.818296527781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45958.818296527781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45958.818296527781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45958.818296527781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45958.818296527781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45958.818296527781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45958.818296527781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45958.818296527781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45958.818296527781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45958.818296527781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45958.818296527781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45958.818296527781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45958.818296527781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45958.818296527781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45958.818296527781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45958.818296527781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45958.818296527781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45958.818296527781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ref="G325:G388" ca="1" si="6">IFERROR(NOW()-F325,"-")</f>
        <v>45958.818296527781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45958.818296527781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45958.818296527781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45958.818296527781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45958.818296527781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45958.818296527781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45958.818296527781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45958.818296527781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45958.818296527781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45958.818296527781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45958.818296527781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45958.818296527781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45958.818296527781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45958.818296527781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45958.818296527781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45958.818296527781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45958.818296527781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45958.818296527781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45958.818296527781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45958.818296527781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45958.818296527781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45958.818296527781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45958.818296527781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45958.818296527781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45958.818296527781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45958.818296527781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45958.818296527781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45958.818296527781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45958.818296527781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45958.818296527781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45958.818296527781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45958.818296527781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45958.818296527781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45958.818296527781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45958.818296527781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45958.818296527781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45958.818296527781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45958.818296527781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45958.818296527781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45958.818296527781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45958.818296527781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45958.818296527781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45958.818296527781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45958.818296527781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45958.818296527781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45958.818296527781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45958.818296527781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45958.818296527781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45958.818296527781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45958.818296527781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45958.818296527781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45958.818296527781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45958.818296527781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45958.818296527781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45958.818296527781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45958.818296527781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45958.818296527781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45958.818296527781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45958.818296527781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45958.818296527781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45958.818296527781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45958.818296527781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45958.818296527781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45958.818296527781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ref="G389:G452" ca="1" si="7">IFERROR(NOW()-F389,"-")</f>
        <v>45958.818296527781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45958.818296527781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45958.818296527781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45958.818296527781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45958.818296527781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45958.818296527781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45958.818296527781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45958.818296527781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45958.818296527781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45958.818296527781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45958.818296527781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45958.818296527781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45958.818296527781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45958.818296527781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45958.818296527781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45958.818296527781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45958.818296527781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45958.818296527781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45958.818296527781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45958.818296527781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45958.818296527781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45958.818296527781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45958.818296527781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45958.818296527781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45958.818296527781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45958.818296527781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45958.818296527781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45958.818296527781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45958.818296527781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45958.818296527781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45958.818296527781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45958.818296527781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45958.818296527781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45958.818296527781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45958.818296527781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45958.818296527781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45958.818296527781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45958.818296527781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45958.818296527781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45958.818296527781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45958.818296527781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45958.818296527781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45958.818296527781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45958.818296527781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45958.818296527781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45958.818296527781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45958.818296527781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45958.818296527781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45958.818296527781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45958.818296527781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45958.818296527781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45958.818296527781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45958.818296527781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45958.818296527781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45958.818296527781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45958.818296527781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45958.818296527781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45958.818296527781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45958.818296527781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45958.818296527781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45958.818296527781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45958.818296527781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45958.818296527781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45958.818296527781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ref="G453:G516" ca="1" si="8">IFERROR(NOW()-F453,"-")</f>
        <v>45958.818296527781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45958.818296527781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45958.818296527781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45958.818296527781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45958.818296527781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45958.818296527781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45958.818296527781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45958.818296527781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45958.818296527781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45958.818296527781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45958.818296527781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45958.818296527781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45958.818296527781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45958.818296527781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45958.818296527781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45958.818296527781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45958.818296527781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45958.818296527781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45958.818296527781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45958.818296527781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45958.818296527781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45958.818296527781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45958.818296527781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45958.818296527781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45958.818296527781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45958.818296527781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45958.818296527781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45958.818296527781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45958.818296527781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45958.818296527781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45958.818296527781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45958.818296527781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45958.818296527781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45958.818296527781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45958.818296527781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45958.818296527781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45958.818296527781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45958.818296527781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45958.818296527781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45958.818296527781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45958.818296527781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45958.818296527781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45958.818296527781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45958.818296527781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45958.818296527781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45958.818296527781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45958.818296527781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45958.818296527781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45958.818296527781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45958.818296527781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45958.818296527781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45958.818296527781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45958.818296527781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45958.818296527781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45958.818296527781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45958.818296527781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45958.818296527781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45958.818296527781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45958.818296527781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45958.818296527781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45958.818296527781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45958.818296527781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45958.818296527781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45958.818296527781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ref="G517:G580" ca="1" si="9">IFERROR(NOW()-F517,"-")</f>
        <v>45958.818296527781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45958.818296527781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45958.818296527781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45958.818296527781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45958.818296527781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45958.818296527781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45958.818296527781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45958.818296527781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45958.818296527781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45958.818296527781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45958.818296527781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45958.818296527781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45958.818296527781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45958.818296527781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45958.818296527781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45958.818296527781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45958.818296527781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45958.818296527781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45958.818296527781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45958.818296527781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45958.818296527781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45958.818296527781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45958.818296527781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45958.818296527781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45958.818296527781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45958.818296527781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45958.818296527781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45958.818296527781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45958.818296527781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45958.818296527781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45958.818296527781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45958.818296527781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45958.818296527781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45958.818296527781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45958.818296527781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45958.818296527781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45958.818296527781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45958.818296527781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45958.818296527781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45958.818296527781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45958.818296527781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45958.818296527781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45958.818296527781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45958.818296527781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45958.818296527781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45958.818296527781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45958.818296527781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45958.818296527781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45958.818296527781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45958.818296527781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45958.818296527781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45958.818296527781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45958.818296527781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45958.818296527781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45958.818296527781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45958.818296527781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45958.818296527781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45958.818296527781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45958.818296527781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45958.818296527781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45958.818296527781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45958.818296527781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45958.818296527781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45958.818296527781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ref="G581:G644" ca="1" si="10">IFERROR(NOW()-F581,"-")</f>
        <v>45958.818296527781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45958.818296527781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45958.818296527781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45958.818296527781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45958.818296527781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45958.818296527781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45958.818296527781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45958.818296527781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45958.818296527781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45958.818296527781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45958.818296527781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45958.818296527781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45958.818296527781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45958.818296527781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45958.818296527781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45958.818296527781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45958.818296527781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45958.818296527781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45958.818296527781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45958.818296527781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45958.818296527781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45958.818296527781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45958.818296527781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45958.818296527781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45958.818296527781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45958.818296527781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45958.818296527781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45958.818296527781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45958.818296527781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45958.818296527781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45958.818296527781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45958.818296527781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45958.818296527781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45958.818296527781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45958.818296527781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45958.818296527781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45958.818296527781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45958.818296527781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45958.818296527781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45958.818296527781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45958.818296527781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45958.818296527781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45958.818296527781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45958.818296527781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45958.818296527781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45958.818296527781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45958.818296527781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45958.818296527781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45958.818296527781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45958.818296527781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45958.818296527781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45958.818296527781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45958.818296527781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45958.818296527781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45958.818296527781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45958.818296527781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45958.818296527781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45958.818296527781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45958.818296527781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45958.818296527781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45958.818296527781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45958.818296527781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45958.818296527781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45958.818296527781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ref="G645:G708" ca="1" si="11">IFERROR(NOW()-F645,"-")</f>
        <v>45958.818296527781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45958.818296527781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45958.818296527781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45958.818296527781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45958.818296527781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45958.818296527781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45958.818296527781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45958.818296527781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45958.818296527781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45958.818296527781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45958.818296527781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45958.818296527781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45958.818296527781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45958.818296527781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45958.818296527781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45958.818296527781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45958.818296527781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45958.818296527781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45958.818296527781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45958.818296527781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45958.818296527781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45958.818296527781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45958.818296527781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45958.818296527781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45958.818296527781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45958.818296527781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45958.818296527781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45958.818296527781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45958.818296527781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45958.818296527781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45958.818296527781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45958.818296527781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45958.818296527781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45958.818296527781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45958.818296527781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45958.818296527781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45958.818296527781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45958.818296527781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45958.818296527781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45958.818296527781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45958.818296527781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45958.818296527781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45958.818296527781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45958.818296527781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45958.818296527781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45958.818296527781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45958.818296527781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45958.818296527781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45958.818296527781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45958.818296527781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45958.818296527781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45958.818296527781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45958.818296527781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45958.818296527781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45958.818296527781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45958.818296527781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45958.818296527781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45958.818296527781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45958.818296527781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45958.818296527781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45958.818296527781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45958.818296527781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45958.818296527781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45958.818296527781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ref="G709:G772" ca="1" si="12">IFERROR(NOW()-F709,"-")</f>
        <v>45958.818296527781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45958.818296527781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45958.818296527781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45958.818296527781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45958.818296527781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45958.818296527781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45958.818296527781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45958.818296527781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45958.818296527781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45958.818296527781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45958.818296527781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45958.818296527781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45958.818296527781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45958.818296527781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45958.818296527781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45958.818296527781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45958.818296527781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45958.818296527781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45958.818296527781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45958.818296527781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45958.818296527781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45958.818296527781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45958.818296527781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45958.818296527781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45958.818296527781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45958.818296527781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45958.818296527781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45958.818296527781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45958.818296527781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45958.818296527781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45958.818296527781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45958.818296527781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45958.818296527781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45958.818296527781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45958.818296527781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45958.818296527781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45958.818296527781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45958.818296527781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45958.818296527781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45958.818296527781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45958.818296527781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45958.818296527781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45958.818296527781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45958.818296527781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45958.818296527781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45958.818296527781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45958.818296527781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45958.818296527781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45958.818296527781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45958.818296527781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45958.818296527781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45958.818296527781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45958.818296527781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45958.818296527781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45958.818296527781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45958.818296527781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45958.818296527781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45958.818296527781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45958.818296527781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45958.818296527781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45958.818296527781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45958.818296527781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45958.818296527781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45958.818296527781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ref="G773:G836" ca="1" si="13">IFERROR(NOW()-F773,"-")</f>
        <v>45958.818296527781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45958.818296527781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45958.818296527781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45958.818296527781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45958.818296527781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45958.818296527781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45958.818296527781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45958.818296527781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45958.818296527781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45958.818296527781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45958.818296527781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45958.818296527781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45958.818296527781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45958.818296527781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45958.818296527781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45958.818296527781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45958.818296527781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45958.818296527781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45958.818296527781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45958.818296527781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45958.818296527781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45958.818296527781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45958.818296527781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45958.818296527781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45958.818296527781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45958.818296527781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45958.818296527781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45958.818296527781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45958.818296527781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45958.818296527781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45958.818296527781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45958.818296527781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45958.818296527781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45958.818296527781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45958.818296527781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45958.818296527781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45958.818296527781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45958.818296527781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45958.818296527781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45958.818296527781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45958.818296527781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45958.818296527781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45958.818296527781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45958.818296527781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45958.818296527781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45958.818296527781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45958.818296527781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45958.818296527781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45958.818296527781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45958.818296527781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45958.818296527781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45958.818296527781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45958.818296527781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45958.818296527781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45958.818296527781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45958.818296527781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45958.818296527781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45958.818296527781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45958.818296527781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45958.818296527781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45958.818296527781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45958.818296527781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45958.818296527781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45958.818296527781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ref="G837:G900" ca="1" si="14">IFERROR(NOW()-F837,"-")</f>
        <v>45958.818296527781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45958.818296527781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45958.818296527781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45958.818296527781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45958.818296527781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45958.818296527781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45958.818296527781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45958.818296527781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45958.818296527781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45958.818296527781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45958.818296527781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45958.818296527781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45958.818296527781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45958.818296527781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45958.818296527781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45958.818296527781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45958.818296527781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45958.818296527781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45958.818296527781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45958.818296527781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45958.818296527781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45958.818296527781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45958.818296527781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45958.818296527781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45958.818296527781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45958.818296527781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45958.818296527781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45958.818296527781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45958.818296527781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45958.818296527781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45958.818296527781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45958.818296527781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45958.818296527781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45958.818296527781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45958.818296527781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45958.818296527781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45958.818296527781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45958.818296527781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45958.818296527781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45958.818296527781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45958.818296527781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45958.818296527781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45958.818296527781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45958.818296527781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45958.818296527781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45958.818296527781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45958.818296527781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45958.818296527781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45958.818296527781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45958.818296527781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45958.818296527781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45958.818296527781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45958.818296527781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45958.818296527781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45958.818296527781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45958.818296527781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45958.818296527781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45958.818296527781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45958.818296527781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45958.818296527781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45958.818296527781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45958.818296527781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45958.818296527781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45958.818296527781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ref="G901:G964" ca="1" si="15">IFERROR(NOW()-F901,"-")</f>
        <v>45958.818296527781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45958.818296527781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45958.818296527781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45958.818296527781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45958.818296527781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45958.818296527781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45958.818296527781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45958.818296527781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45958.818296527781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45958.818296527781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45958.818296527781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45958.818296527781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45958.818296527781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45958.818296527781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45958.818296527781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45958.818296527781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45958.818296527781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45958.818296527781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45958.818296527781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45958.818296527781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45958.818296527781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45958.818296527781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45958.818296527781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45958.818296527781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45958.818296527781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45958.818296527781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45958.818296527781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45958.818296527781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45958.818296527781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45958.818296527781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45958.818296527781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45958.818296527781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45958.818296527781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45958.818296527781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45958.818296527781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45958.818296527781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45958.818296527781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45958.818296527781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45958.818296527781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45958.818296527781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45958.818296527781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45958.818296527781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45958.818296527781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45958.818296527781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45958.818296527781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45958.818296527781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45958.818296527781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45958.818296527781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45958.818296527781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45958.818296527781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45958.818296527781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45958.818296527781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45958.818296527781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45958.818296527781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45958.818296527781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45958.818296527781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45958.818296527781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45958.818296527781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45958.818296527781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45958.818296527781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45958.818296527781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45958.818296527781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45958.818296527781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45958.818296527781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ref="G965:G1028" ca="1" si="16">IFERROR(NOW()-F965,"-")</f>
        <v>45958.818296527781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45958.818296527781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45958.818296527781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45958.818296527781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45958.818296527781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45958.818296527781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45958.818296527781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45958.818296527781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45958.818296527781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45958.818296527781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45958.818296527781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45958.818296527781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45958.818296527781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45958.818296527781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45958.818296527781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45958.818296527781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45958.818296527781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45958.818296527781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45958.818296527781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45958.818296527781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45958.818296527781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45958.818296527781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45958.818296527781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45958.818296527781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45958.818296527781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45958.818296527781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45958.818296527781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45958.818296527781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45958.818296527781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45958.818296527781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45958.818296527781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45958.818296527781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45958.818296527781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45958.818296527781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45958.818296527781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45958.818296527781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45958.818296527781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45958.818296527781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45958.818296527781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45958.818296527781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45958.818296527781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45958.818296527781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45958.818296527781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45958.818296527781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45958.818296527781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45958.818296527781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45958.818296527781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45958.818296527781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45958.818296527781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45958.818296527781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45958.818296527781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45958.818296527781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45958.818296527781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45958.818296527781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45958.818296527781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45958.818296527781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45958.818296527781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45958.818296527781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45958.818296527781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45958.818296527781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45958.818296527781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45958.818296527781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45958.818296527781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45958.818296527781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ref="G1029:G1092" ca="1" si="17">IFERROR(NOW()-F1029,"-")</f>
        <v>45958.818296527781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45958.818296527781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45958.818296527781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45958.818296527781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45958.818296527781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45958.818296527781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45958.818296527781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45958.818296527781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45958.818296527781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45958.818296527781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45958.818296527781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45958.818296527781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45958.818296527781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45958.818296527781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45958.818296527781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45958.818296527781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45958.818296527781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45958.818296527781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45958.818296527781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45958.818296527781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45958.818296527781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45958.818296527781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45958.818296527781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45958.818296527781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45958.818296527781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45958.818296527781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45958.818296527781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45958.818296527781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45958.818296527781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45958.818296527781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45958.818296527781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45958.818296527781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45958.818296527781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45958.818296527781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45958.818296527781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45958.818296527781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45958.818296527781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45958.818296527781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45958.818296527781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45958.818296527781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45958.818296527781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45958.818296527781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45958.818296527781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45958.818296527781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45958.818296527781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45958.818296527781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45958.818296527781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45958.818296527781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45958.818296527781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45958.818296527781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45958.818296527781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45958.818296527781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45958.818296527781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45958.818296527781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45958.818296527781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45958.818296527781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45958.818296527781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45958.818296527781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45958.818296527781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45958.818296527781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45958.818296527781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45958.818296527781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45958.818296527781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45958.818296527781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ref="G1093:G1107" ca="1" si="18">IFERROR(NOW()-F1093,"-")</f>
        <v>45958.818296527781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45958.818296527781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45958.818296527781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45958.818296527781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45958.818296527781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45958.818296527781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45958.818296527781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45958.818296527781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45958.818296527781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45958.818296527781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45958.818296527781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45958.818296527781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45958.818296527781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45958.818296527781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45958.818296527781</v>
      </c>
      <c r="H1107" s="22"/>
      <c r="I1107" s="19" t="str">
        <f>IFERROR(VLOOKUP(D1107,DB!A:F,6,0),"")</f>
        <v/>
      </c>
      <c r="J1107" s="18" t="str">
        <f>IFERROR(VLOOKUP(D1107,DB!A:G,7,0),"")</f>
        <v/>
      </c>
      <c r="K1107" s="46"/>
      <c r="L1107" s="23" t="str">
        <f>IFERROR(VLOOKUP(D1107,DB!A:I,9,0),"")</f>
        <v/>
      </c>
    </row>
  </sheetData>
  <dataValidations count="2">
    <dataValidation allowBlank="1" showInputMessage="1" showErrorMessage="1" sqref="E1" xr:uid="{5914219A-CB83-432D-936A-CC0CB6F3982A}"/>
    <dataValidation type="list" allowBlank="1" showInputMessage="1" showErrorMessage="1" sqref="E2:E110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2"/>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255.33757893518487</v>
      </c>
      <c r="H2" s="99">
        <v>45703.474768518521</v>
      </c>
      <c r="I2" s="99" t="str">
        <f>IFERROR(VLOOKUP(D2,DB!A:F,6,0),"")</f>
        <v>SCECO</v>
      </c>
      <c r="J2" s="99" t="str">
        <f>IFERROR(VLOOKUP(D2,DB!A:G,7,0),"")</f>
        <v>Dead</v>
      </c>
      <c r="K2" s="101" t="s">
        <v>39093</v>
      </c>
      <c r="L2" s="94" t="str">
        <f>IFERROR(VLOOKUP(D2,DB!A:I,9,0),"")</f>
        <v>Latis</v>
      </c>
    </row>
    <row r="3" spans="1:16" ht="33.75" customHeight="1">
      <c r="A3" s="119" t="s">
        <v>39094</v>
      </c>
      <c r="B3" s="119" t="str">
        <f>IFERROR(VLOOKUP(D3,DB!A:K,11,0),"")</f>
        <v>R4</v>
      </c>
      <c r="C3" s="120">
        <v>1</v>
      </c>
      <c r="D3" s="94" t="s">
        <v>22454</v>
      </c>
      <c r="E3" s="98" t="s">
        <v>38998</v>
      </c>
      <c r="F3" s="123"/>
      <c r="G3" s="124">
        <f ca="1">IFERROR(NOW()-F3,"")</f>
        <v>45958.818296527781</v>
      </c>
      <c r="H3" s="123">
        <v>45958.746076388888</v>
      </c>
      <c r="I3" s="119" t="str">
        <f>IFERROR(VLOOKUP(D3,DB!A:F,6,0),"")</f>
        <v>SCECO</v>
      </c>
      <c r="J3" s="119" t="str">
        <f>IFERROR(VLOOKUP(D3,DB!A:G,7,0),"")</f>
        <v>Dead</v>
      </c>
      <c r="K3" s="125" t="s">
        <v>39095</v>
      </c>
      <c r="L3" s="121" t="str">
        <f>IFERROR(VLOOKUP(D3,DB!A:I,9,0),"")</f>
        <v>Latis</v>
      </c>
    </row>
    <row r="4" spans="1:16" ht="15" customHeight="1">
      <c r="A4" s="119"/>
      <c r="B4" s="119" t="str">
        <f>IFERROR(VLOOKUP(D4,DB!A:K,11,0),"")</f>
        <v/>
      </c>
      <c r="C4" s="120"/>
      <c r="D4" s="94"/>
      <c r="E4" s="98"/>
      <c r="F4" s="123"/>
      <c r="G4" s="124">
        <f ca="1">IFERROR(NOW()-F4,"")</f>
        <v>45958.818296527781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45958.818296527781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45958.818296527781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45958.818296527781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45958.818296527781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45958.818296527781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45958.818296527781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45958.818296527781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45958.818296527781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45958.818296527781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45958.818296527781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45958.818296527781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45958.818296527781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45958.818296527781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45958.818296527781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45958.818296527781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45958.818296527781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45958.818296527781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45958.818296527781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45958.818296527781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45958.818296527781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45958.818296527781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45958.818296527781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45958.818296527781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45958.818296527781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45958.818296527781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45958.818296527781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45958.818296527781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45958.818296527781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45958.818296527781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45958.818296527781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45958.818296527781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45958.818296527781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45958.818296527781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45958.818296527781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45958.818296527781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45958.818296527781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45958.818296527781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45958.818296527781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45958.818296527781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45958.818296527781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45958.818296527781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45958.818296527781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45958.818296527781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45958.818296527781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45958.818296527781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45958.818296527781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45958.818296527781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45958.818296527781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45958.818296527781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45958.818296527781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45958.818296527781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45958.818296527781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45958.818296527781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45958.818296527781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45958.818296527781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45958.818296527781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45958.818296527781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45958.818296527781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45958.818296527781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45958.818296527781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45958.818296527781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45958.818296527781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45958.818296527781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45958.818296527781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45958.818296527781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45958.818296527781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45958.818296527781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45958.818296527781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45958.818296527781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45958.818296527781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45958.818296527781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45958.818296527781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45958.818296527781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45958.818296527781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45958.818296527781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45958.818296527781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45958.818296527781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45958.818296527781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45958.818296527781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45958.818296527781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45958.818296527781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45958.818296527781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45958.818296527781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45958.818296527781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45958.818296527781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45958.818296527781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45958.818296527781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45958.818296527781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45958.818296527781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45958.818296527781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45958.818296527781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45958.818296527781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45958.818296527781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45958.818296527781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45958.818296527781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45958.818296527781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45958.818296527781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45958.818296527781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45958.818296527781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45958.818296527781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45958.818296527781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45958.818296527781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45958.818296527781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45958.818296527781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45958.818296527781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45958.818296527781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45958.818296527781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45958.818296527781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45958.818296527781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45958.818296527781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45958.818296527781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45958.818296527781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45958.818296527781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45958.818296527781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45958.818296527781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45958.818296527781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45958.818296527781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45958.818296527781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45958.818296527781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45958.818296527781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45958.818296527781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45958.818296527781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45958.818296527781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45958.818296527781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45958.818296527781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45958.818296527781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45958.818296527781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45958.818296527781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45958.818296527781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45958.818296527781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45958.818296527781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45958.818296527781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45958.818296527781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45958.818296527781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45958.818296527781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45958.818296527781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45958.818296527781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45958.818296527781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45958.818296527781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45958.818296527781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45958.818296527781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45958.818296527781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45958.818296527781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45958.818296527781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45958.818296527781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45958.818296527781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45958.818296527781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45958.818296527781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45958.818296527781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45958.818296527781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45958.818296527781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45958.818296527781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45958.818296527781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45958.818296527781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45958.818296527781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45958.818296527781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45958.818296527781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45958.818296527781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45958.818296527781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45958.818296527781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45958.818296527781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45958.818296527781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45958.818296527781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45958.818296527781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45958.818296527781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45958.818296527781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45958.818296527781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45958.818296527781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45958.818296527781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45958.818296527781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45958.818296527781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45958.818296527781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45958.818296527781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45958.818296527781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45958.818296527781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45958.818296527781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45958.818296527781</v>
      </c>
      <c r="H181" s="123"/>
      <c r="I181" s="119" t="str">
        <f>IFERROR(VLOOKUP(D181,DB!A:F,6,0),"")</f>
        <v/>
      </c>
      <c r="J181" s="119" t="str">
        <f>IFERROR(VLOOKUP(D181,DB!A:G,7,0),"")</f>
        <v/>
      </c>
      <c r="K181" s="125"/>
      <c r="L181" s="121" t="str">
        <f>IFERROR(VLOOKUP(D181,DB!A:I,9,0),"")</f>
        <v/>
      </c>
    </row>
    <row r="182" spans="1:12" ht="15" customHeight="1">
      <c r="A182" s="126"/>
      <c r="B182" s="126" t="str">
        <f>IFERROR(VLOOKUP(D182,DB!A:K,11,0),"")</f>
        <v/>
      </c>
      <c r="C182" s="127"/>
      <c r="D182" s="128"/>
      <c r="E182" s="129"/>
      <c r="F182" s="130"/>
      <c r="G182" s="131">
        <f ca="1">IFERROR(NOW()-F182,"")</f>
        <v>45958.818296527781</v>
      </c>
      <c r="H182" s="130"/>
      <c r="I182" s="126" t="str">
        <f>IFERROR(VLOOKUP(D182,DB!A:F,6,0),"")</f>
        <v/>
      </c>
      <c r="J182" s="126" t="str">
        <f>IFERROR(VLOOKUP(D182,DB!A:G,7,0),"")</f>
        <v/>
      </c>
      <c r="K182" s="132"/>
      <c r="L182" s="128" t="str">
        <f>IFERROR(VLOOKUP(D182,DB!A:I,9,0),"")</f>
        <v/>
      </c>
    </row>
  </sheetData>
  <dataValidations count="2">
    <dataValidation allowBlank="1" showInputMessage="1" showErrorMessage="1" sqref="E1" xr:uid="{A4F81451-56CC-4543-9497-104C4E44EE4B}"/>
    <dataValidation type="list" allowBlank="1" showInputMessage="1" showErrorMessage="1" sqref="E2:E1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3" sqref="D2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66.986236342592747</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39081</v>
      </c>
      <c r="F3" s="38">
        <v>45926.188877314817</v>
      </c>
      <c r="G3" s="144">
        <f t="shared" ref="G3" ca="1" si="0">IFERROR(NOW()-F3,"")</f>
        <v>32.629419212964422</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39081</v>
      </c>
      <c r="F4" s="153">
        <v>45948.661111111112</v>
      </c>
      <c r="G4" s="154">
        <f ca="1">IFERROR(NOW()-F4,"")</f>
        <v>10.157185416668653</v>
      </c>
      <c r="H4" s="153">
        <v>45948.661111111112</v>
      </c>
      <c r="I4" s="152" t="str">
        <f>IFERROR(VLOOKUP(D4,DB!A:F,6,0),"")</f>
        <v>SCECO</v>
      </c>
      <c r="J4" s="152" t="str">
        <f>IFERROR(VLOOKUP(D4,DB!A:G,7,0),"")</f>
        <v>Dead</v>
      </c>
      <c r="K4" s="152" t="s">
        <v>39101</v>
      </c>
      <c r="L4" s="152" t="str">
        <f>IFERROR(VLOOKUP(D4,DB!A:I,9,0),"")</f>
        <v>Latis</v>
      </c>
    </row>
    <row r="5" spans="1:13" ht="15">
      <c r="A5" s="152"/>
      <c r="B5" s="152" t="str">
        <f>IFERROR(VLOOKUP(D5,DB!A:K,11,0),"")</f>
        <v/>
      </c>
      <c r="C5" s="152"/>
      <c r="D5" s="169"/>
      <c r="E5" s="152"/>
      <c r="F5" s="153"/>
      <c r="G5" s="154">
        <f ca="1">IFERROR(NOW()-F5,"")</f>
        <v>45958.818296527781</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45958.818296527781</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45958.818296527781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45958.818296527781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45958.818296527781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45958.818296527781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45958.818296527781</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45958.818296527781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45958.818296527781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45958.818296527781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45958.818296527781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45958.818296527781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45958.818296527781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45958.818296527781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45958.818296527781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45958.818296527781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45958.818296527781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45958.818296527781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45958.818296527781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45958.818296527781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45958.818296527781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45958.818296527781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45958.818296527781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45958.818296527781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45958.818296527781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45958.818296527781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45958.818296527781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45958.818296527781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45958.818296527781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45958.818296527781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45958.818296527781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45958.818296527781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45958.818296527781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45958.818296527781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45958.818296527781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45958.818296527781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45958.818296527781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45958.818296527781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45958.818296527781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45958.818296527781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45958.818296527781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45958.818296527781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45958.818296527781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45958.818296527781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45958.818296527781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45958.818296527781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45958.818296527781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45958.818296527781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45958.818296527781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45958.818296527781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45958.818296527781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45958.818296527781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45958.818296527781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45958.818296527781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45958.818296527781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45958.818296527781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45958.818296527781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45958.818296527781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45958.818296527781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45958.818296527781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45958.818296527781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45958.818296527781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45958.818296527781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45958.818296527781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45958.818296527781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45958.818296527781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45958.818296527781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45958.818296527781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45958.818296527781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45958.818296527781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45958.818296527781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45958.818296527781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45958.818296527781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45958.818296527781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45958.818296527781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45958.818296527781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45958.818296527781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45958.818296527781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45958.818296527781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45958.818296527781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45958.818296527781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45958.818296527781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45958.818296527781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45958.818296527781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45958.818296527781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45958.818296527781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45958.818296527781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45958.818296527781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45958.818296527781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45958.818296527781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45958.818296527781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45958.818296527781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45958.818296527781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45958.818296527781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45958.818296527781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45958.818296527781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45958.818296527781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45958.818296527781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45958.818296527781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45958.818296527781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45958.818296527781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45958.818296527781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45958.818296527781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45958.818296527781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45958.818296527781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45958.818296527781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45958.818296527781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45958.818296527781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45958.818296527781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45958.818296527781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45958.818296527781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45958.818296527781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45958.818296527781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45958.818296527781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45958.818296527781</v>
      </c>
      <c r="H119" s="153"/>
      <c r="I119" s="152" t="str">
        <f>IFERROR(VLOOKUP(D119,DB!A:F,6,0),"")</f>
        <v/>
      </c>
      <c r="J119" s="152" t="str">
        <f>IFERROR(VLOOKUP(D119,DB!A:G,7,0),"")</f>
        <v/>
      </c>
      <c r="K119" s="152"/>
      <c r="L119" s="152" t="str">
        <f>IFERROR(VLOOKUP(D119,DB!A:I,9,0),"")</f>
        <v/>
      </c>
    </row>
    <row r="120" spans="1:12" ht="15">
      <c r="A120" s="158"/>
      <c r="B120" s="158" t="str">
        <f>IFERROR(VLOOKUP(D120,DB!A:K,11,0),"")</f>
        <v/>
      </c>
      <c r="C120" s="158"/>
      <c r="D120" s="158"/>
      <c r="E120" s="158"/>
      <c r="F120" s="159"/>
      <c r="G120" s="160">
        <f ca="1">IFERROR(NOW()-F120,"")</f>
        <v>45958.818296527781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45958.818296527781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45958.818296527781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45958.818296527781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45958.818296527781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45958.818296527781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45958.818296527781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45958.818296527781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45958.818296527781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45958.818296527781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45958.818296527781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45958.818296527781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45958.818296527781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45958.818296527781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45958.818296527781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45958.818296527781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45958.818296527781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45958.818296527781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45958.818296527781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45958.818296527781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45958.818296527781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45958.818296527781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45958.818296527781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45958.818296527781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45958.818296527781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45958.818296527781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45958.818296527781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45958.818296527781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45958.818296527781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45958.818296527781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45958.818296527781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45958.818296527781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45958.818296527781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45958.818296527781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45958.818296527781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45958.818296527781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45958.818296527781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45958.818296527781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45958.818296527781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45958.818296527781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45958.818296527781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45958.818296527781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45958.818296527781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45958.818296527781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45958.818296527781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45958.818296527781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45958.818296527781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45958.818296527781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45958.818296527781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45958.818296527781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45958.818296527781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45958.818296527781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45958.818296527781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45958.818296527781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45958.818296527781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45958.818296527781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45958.818296527781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45958.818296527781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45958.818296527781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45958.818296527781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45958.818296527781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45958.818296527781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45958.818296527781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45958.818296527781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45958.818296527781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45958.818296527781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45958.818296527781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45958.818296527781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45958.818296527781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45958.818296527781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45958.818296527781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45958.818296527781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45958.818296527781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45958.818296527781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45958.818296527781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45958.818296527781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45958.818296527781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45958.818296527781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45958.818296527781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45958.818296527781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45958.818296527781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45958.818296527781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45958.818296527781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45958.818296527781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45958.818296527781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45958.818296527781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45958.818296527781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45958.818296527781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45958.818296527781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45958.818296527781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45958.818296527781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45958.818296527781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45958.818296527781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45958.818296527781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45958.818296527781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45958.818296527781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45958.818296527781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45958.818296527781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45958.818296527781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45958.818296527781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45958.818296527781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45958.818296527781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45958.818296527781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45958.818296527781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45958.818296527781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45958.818296527781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45958.818296527781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45958.818296527781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45958.818296527781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45958.818296527781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45958.818296527781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45958.818296527781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45958.818296527781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45958.818296527781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45958.818296527781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45958.818296527781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45958.818296527781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45958.818296527781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45958.818296527781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45958.818296527781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45958.818296527781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45958.818296527781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45958.818296527781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45958.818296527781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45958.818296527781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45958.818296527781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45958.818296527781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45958.818296527781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45958.818296527781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45958.818296527781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45958.818296527781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45958.818296527781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45958.818296527781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45958.818296527781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45958.818296527781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45958.818296527781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45958.818296527781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45958.818296527781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45958.818296527781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45958.818296527781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45958.818296527781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45958.818296527781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45958.818296527781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45958.818296527781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45958.818296527781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45958.818296527781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45958.818296527781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45958.818296527781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45958.818296527781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45958.818296527781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45958.818296527781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45958.818296527781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45958.818296527781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45958.818296527781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45958.818296527781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45958.818296527781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45958.818296527781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45958.818296527781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45958.818296527781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45958.818296527781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45958.818296527781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45958.818296527781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45958.818296527781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45958.818296527781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45958.818296527781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45958.818296527781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45958.818296527781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45958.818296527781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45958.818296527781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45958.818296527781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45958.818296527781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45958.818296527781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45958.818296527781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45958.818296527781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45958.818296527781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45958.818296527781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45958.818296527781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45958.818296527781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45958.818296527781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45958.818296527781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45958.818296527781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45958.818296527781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45958.818296527781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45958.818296527781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45958.818296527781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45958.818296527781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45958.818296527781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45958.818296527781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45958.818296527781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45958.818296527781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45958.818296527781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45958.818296527781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45958.818296527781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45958.818296527781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45958.818296527781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45958.818296527781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45958.818296527781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45958.818296527781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45958.818296527781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45958.818296527781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45958.818296527781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45958.818296527781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45958.818296527781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45958.818296527781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45958.818296527781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45958.818296527781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45958.818296527781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45958.818296527781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45958.818296527781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45958.818296527781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45958.818296527781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45958.818296527781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45958.818296527781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45958.818296527781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45958.818296527781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45958.818296527781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45958.818296527781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45958.818296527781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45958.818296527781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45958.818296527781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45958.818296527781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45958.818296527781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45958.818296527781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45958.818296527781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45958.818296527781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45958.818296527781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45958.818296527781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45958.818296527781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45958.818296527781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45958.818296527781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45958.818296527781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45958.818296527781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45958.818296527781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45958.818296527781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45958.818296527781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45958.818296527781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45958.818296527781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45958.818296527781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45958.818296527781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45958.818296527781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45958.818296527781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45958.818296527781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45958.818296527781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45958.818296527781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45958.818296527781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45958.818296527781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45958.818296527781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45958.818296527781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45958.818296527781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45958.818296527781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45958.818296527781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45958.818296527781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45958.818296527781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45958.818296527781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45958.818296527781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45958.818296527781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45958.818296527781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45958.818296527781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45958.818296527781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45958.818296527781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45958.818296527781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45958.818296527781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45958.818296527781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45958.818296527781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45958.818296527781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45958.818296527781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45958.818296527781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45958.818296527781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45958.818296527781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45958.818296527781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45958.818296527781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45958.818296527781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45958.818296527781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45958.818296527781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45958.818296527781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45958.818296527781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45958.818296527781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45958.818296527781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45958.818296527781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45958.818296527781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45958.818296527781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45958.818296527781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45958.818296527781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45958.818296527781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45958.818296527781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45958.818296527781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45958.818296527781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45958.818296527781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45958.818296527781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45958.818296527781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45958.818296527781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45958.818296527781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45958.818296527781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45958.818296527781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45958.818296527781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45958.818296527781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45958.818296527781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45958.818296527781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45958.818296527781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45958.818296527781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45958.818296527781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45958.818296527781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45958.818296527781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45958.818296527781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45958.818296527781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45958.818296527781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45958.818296527781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45958.818296527781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45958.818296527781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45958.818296527781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45958.818296527781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45958.818296527781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45958.818296527781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45958.818296527781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45958.818296527781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45958.818296527781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45958.818296527781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45958.818296527781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45958.818296527781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45958.818296527781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45958.818296527781</v>
      </c>
      <c r="H440" s="159"/>
      <c r="I440" s="158" t="str">
        <f>IFERROR(VLOOKUP(D440,DB!A:F,6,0),"")</f>
        <v/>
      </c>
      <c r="J440" s="158" t="str">
        <f>IFERROR(VLOOKUP(D440,DB!A:G,7,0),"")</f>
        <v/>
      </c>
      <c r="K440" s="158"/>
      <c r="L440" s="158" t="str">
        <f>IFERROR(VLOOKUP(D440,DB!A:I,9,0),"")</f>
        <v/>
      </c>
    </row>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50" ht="15"/>
    <row r="551" ht="15"/>
    <row r="553" ht="15"/>
    <row r="554" ht="15"/>
    <row r="555" ht="15"/>
    <row r="556" ht="15"/>
    <row r="558" ht="15"/>
    <row r="559" ht="15"/>
    <row r="566" ht="15"/>
    <row r="567" ht="15"/>
    <row r="568" ht="15"/>
    <row r="569" ht="15"/>
    <row r="570" ht="15"/>
    <row r="571" ht="15"/>
    <row r="574" ht="15"/>
    <row r="575" ht="15"/>
    <row r="576" ht="15"/>
    <row r="577" ht="15"/>
    <row r="578" ht="15"/>
    <row r="579" ht="15"/>
    <row r="580" ht="15"/>
    <row r="581" ht="15"/>
    <row r="582" ht="15"/>
    <row r="583" ht="15"/>
    <row r="584" ht="15"/>
    <row r="585"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1" ht="15"/>
    <row r="642" ht="15"/>
    <row r="679" ht="15"/>
    <row r="680" ht="15"/>
    <row r="681" ht="15"/>
    <row r="682" ht="15"/>
    <row r="683" ht="15"/>
    <row r="684" ht="15"/>
    <row r="685" ht="15"/>
    <row r="686" ht="15"/>
    <row r="687" ht="15"/>
    <row r="688"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1" ht="15"/>
    <row r="773" ht="15"/>
    <row r="774"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978" ht="15"/>
    <row r="979" ht="15"/>
    <row r="980" ht="15"/>
    <row r="981" ht="15"/>
    <row r="982" ht="15"/>
    <row r="983" ht="15"/>
    <row r="989" ht="15"/>
    <row r="990" ht="15"/>
    <row r="991" ht="15"/>
    <row r="992" ht="15"/>
    <row r="993" ht="15"/>
    <row r="994" ht="15"/>
    <row r="995"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6" ht="15"/>
    <row r="1047" ht="15"/>
    <row r="1053" ht="15"/>
    <row r="1054" ht="15"/>
    <row r="1056" ht="15"/>
    <row r="1057" ht="15"/>
    <row r="1058" ht="15"/>
    <row r="1059" ht="15"/>
    <row r="1060" ht="15"/>
    <row r="1061" ht="15"/>
    <row r="1062" ht="15"/>
    <row r="1064" ht="15"/>
    <row r="1065" ht="15"/>
    <row r="1066"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0" ht="15"/>
    <row r="1161"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201" ht="15"/>
    <row r="1202" ht="15"/>
    <row r="1205" ht="15"/>
    <row r="1206" ht="15"/>
    <row r="1207" ht="15"/>
    <row r="1208" ht="15"/>
    <row r="1209" ht="15"/>
    <row r="1210" ht="15"/>
    <row r="1211" ht="15"/>
    <row r="1212" ht="15"/>
    <row r="1215" ht="15"/>
    <row r="1216" ht="15"/>
    <row r="1217" ht="15"/>
    <row r="1218" ht="15"/>
    <row r="1219" ht="15"/>
    <row r="1220" ht="15"/>
    <row r="1221" ht="15"/>
    <row r="1222" ht="15"/>
    <row r="1223" ht="15"/>
    <row r="1224" ht="15"/>
    <row r="1225" ht="15"/>
    <row r="1226" ht="15"/>
    <row r="1228" ht="15"/>
    <row r="1229" ht="15"/>
    <row r="1230" ht="15"/>
    <row r="1233" ht="15"/>
    <row r="1235" ht="15"/>
    <row r="1237" ht="15"/>
    <row r="1240" ht="15"/>
    <row r="1241" ht="15"/>
    <row r="1242" ht="15"/>
    <row r="1244" ht="15"/>
    <row r="1246" ht="15"/>
    <row r="1247" ht="15"/>
    <row r="1248" ht="15"/>
    <row r="1249" ht="15"/>
    <row r="1250" ht="15"/>
    <row r="1252" ht="15"/>
    <row r="1253" ht="15"/>
    <row r="1254" ht="15"/>
    <row r="1255" ht="15"/>
    <row r="1257" ht="15"/>
    <row r="1259" ht="15"/>
    <row r="1260" ht="15"/>
    <row r="1262" ht="15"/>
    <row r="1263" ht="15"/>
    <row r="1264" ht="15"/>
    <row r="1265" ht="15"/>
    <row r="1267" ht="15"/>
    <row r="1269" ht="15"/>
    <row r="1270" ht="15"/>
    <row r="1271" ht="15"/>
    <row r="1272" ht="15"/>
    <row r="1274" ht="15"/>
    <row r="1275" ht="15"/>
    <row r="1276" ht="15"/>
    <row r="1277" ht="15"/>
    <row r="1278" ht="15"/>
    <row r="1279" ht="15"/>
    <row r="1280" ht="15"/>
    <row r="1283" ht="15"/>
    <row r="1285" ht="15"/>
    <row r="1286" ht="15"/>
    <row r="1287" ht="15"/>
    <row r="1288" ht="15"/>
    <row r="1289" ht="15"/>
    <row r="1290" ht="15"/>
    <row r="1291" ht="15"/>
    <row r="1292" ht="15"/>
    <row r="1295" ht="15"/>
    <row r="1296" ht="15"/>
    <row r="1298" ht="15"/>
    <row r="1300" ht="15"/>
    <row r="1301" ht="15"/>
    <row r="1302" ht="15"/>
    <row r="1303" ht="15"/>
  </sheetData>
  <dataValidations count="2">
    <dataValidation allowBlank="1" showInputMessage="1" showErrorMessage="1" sqref="E1" xr:uid="{920C6338-E771-4DAE-8C89-92A9093EA4DE}"/>
    <dataValidation type="list" allowBlank="1" showInputMessage="1" showErrorMessage="1" sqref="E2:E44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1"/>
  <sheetViews>
    <sheetView workbookViewId="0">
      <selection activeCell="D8" sqref="D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69"/>
      <c r="E2" s="106"/>
      <c r="F2" s="107"/>
      <c r="G2" s="77">
        <f ca="1">IFERROR(NOW()-F2,"-")</f>
        <v>45958.818296527781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2"/>
      <c r="E3" s="106"/>
      <c r="F3" s="107"/>
      <c r="G3" s="77">
        <f ca="1">IFERROR(NOW()-F3,"-")</f>
        <v>45958.818296527781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45958.818296527781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45958.818296527781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45958.818296527781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45958.818296527781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45958.818296527781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45958.818296527781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45958.818296527781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45958.818296527781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45958.818296527781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45958.818296527781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45958.818296527781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45958.818296527781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45958.818296527781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45958.818296527781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45958.818296527781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45958.818296527781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45958.818296527781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45958.818296527781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45958.818296527781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45958.818296527781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45958.818296527781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45958.818296527781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45958.818296527781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45958.818296527781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45958.818296527781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45958.818296527781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45958.818296527781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45958.818296527781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45958.818296527781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45958.818296527781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45958.818296527781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45958.818296527781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45958.818296527781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45958.818296527781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45958.818296527781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45958.818296527781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45958.818296527781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45958.818296527781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45958.818296527781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45958.818296527781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45958.818296527781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45958.818296527781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45958.818296527781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45958.818296527781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45958.818296527781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45958.818296527781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45958.818296527781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45958.818296527781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45958.818296527781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45958.818296527781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45958.818296527781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45958.818296527781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45958.818296527781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45958.818296527781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45958.818296527781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45958.818296527781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45958.818296527781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45958.818296527781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45958.818296527781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45958.818296527781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45958.818296527781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45958.818296527781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45958.818296527781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45958.818296527781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45958.818296527781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45958.818296527781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45958.818296527781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45958.818296527781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45958.818296527781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45958.818296527781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45958.818296527781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45958.818296527781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45958.818296527781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45958.818296527781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45958.818296527781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45958.818296527781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45958.818296527781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45958.818296527781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45958.818296527781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45958.818296527781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45958.818296527781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45958.818296527781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45958.818296527781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45958.818296527781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45958.818296527781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45958.818296527781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45958.818296527781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45958.818296527781</v>
      </c>
      <c r="H91" s="107"/>
      <c r="I91" s="103" t="str">
        <f>IFERROR(VLOOKUP(D91,DB!A:F,6,0),"")</f>
        <v/>
      </c>
      <c r="J91" s="102" t="str">
        <f>IFERROR(VLOOKUP(D91,DB!A:G,7,0),"")</f>
        <v/>
      </c>
      <c r="K91" s="108"/>
      <c r="L91" s="109" t="str">
        <f>IFERROR(VLOOKUP(D91,DB!A:I,9,0),"")</f>
        <v/>
      </c>
    </row>
  </sheetData>
  <dataValidations count="2">
    <dataValidation allowBlank="1" showInputMessage="1" showErrorMessage="1" sqref="E1" xr:uid="{380493DB-286A-4683-AF55-C78F04945A49}"/>
    <dataValidation type="list" allowBlank="1" showInputMessage="1" showErrorMessage="1" sqref="E2:E9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2025-10-28T16:39:42Z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