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726" documentId="120_S{2AC9BD13-BADA-5192-A53E-5A8FF88502F6}" xr6:coauthVersionLast="47" xr6:coauthVersionMax="47" xr10:uidLastSave="{EB297135-5E75-4157-9D5A-47E01AECD60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14"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0" i="4"/>
  <c r="J5" i="4"/>
  <c r="B3" i="4"/>
  <c r="I3" i="4"/>
  <c r="J3" i="4"/>
  <c r="L3" i="4"/>
  <c r="B4" i="4"/>
  <c r="I4" i="4"/>
  <c r="J4" i="4"/>
  <c r="L4" i="4"/>
  <c r="B5" i="4"/>
  <c r="I5" i="4"/>
  <c r="L5" i="4"/>
  <c r="B6" i="4"/>
  <c r="I6" i="4"/>
  <c r="J6" i="4"/>
  <c r="L6" i="4"/>
  <c r="B7" i="4"/>
  <c r="I7" i="4"/>
  <c r="J7" i="4"/>
  <c r="L7" i="4"/>
  <c r="B8" i="4"/>
  <c r="I8" i="4"/>
  <c r="J8" i="4"/>
  <c r="L8" i="4"/>
  <c r="B9" i="4"/>
  <c r="I9" i="4"/>
  <c r="J9" i="4"/>
  <c r="L9" i="4"/>
  <c r="B10" i="4"/>
  <c r="I10" i="4"/>
  <c r="L10" i="4"/>
  <c r="B11" i="4"/>
  <c r="I11" i="4"/>
  <c r="J11" i="4"/>
  <c r="L11" i="4"/>
  <c r="B12" i="4"/>
  <c r="I12" i="4"/>
  <c r="J12" i="4"/>
  <c r="L12" i="4"/>
  <c r="B13" i="4"/>
  <c r="I13" i="4"/>
  <c r="J13" i="4"/>
  <c r="L13" i="4"/>
  <c r="B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<sst xmlns="http://schemas.openxmlformats.org/spreadsheetml/2006/main" count="180282" uniqueCount="39124">
  <si>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</si>
  <si>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</si>
  <si>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</si>
  <si>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</si>
  <si>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</si>
  <si>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</si>
  <si>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</si>
  <si>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</si>
  <si>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</si>
  <si>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</si>
  <si>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</si>
  <si>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</si>
  <si>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</si>
  <si>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</si>
  <si>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</si>
  <si>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</si>
  <si>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</si>
  <si>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</si>
  <si>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</si>
  <si>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</si>
  <si>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</si>
  <si>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</si>
  <si>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</si>
  <si>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</si>
  <si>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</si>
  <si>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</si>
  <si>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</si>
  <si>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</si>
  <si>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</si>
  <si>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</si>
  <si>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</si>
  <si>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</si>
  <si>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</si>
  <si>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</si>
  <si>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</si>
  <si>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</si>
  <si>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</si>
  <si>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</si>
  <si>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</si>
  <si>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</si>
  <si>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</si>
  <si>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</si>
  <si>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</si>
  <si>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</si>
  <si>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</si>
  <si>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</si>
  <si>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</si>
  <si>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</si>
  <si>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</si>
  <si>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</si>
  <si>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</si>
  <si>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</si>
  <si>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</si>
  <si>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</si>
  <si>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</si>
  <si>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</si>
  <si>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</si>
  <si>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</si>
  <si>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</si>
  <si>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</si>
  <si>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</si>
  <si>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</si>
  <si>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</si>
  <si>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</si>
  <si>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</si>
  <si>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</si>
  <si>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</si>
  <si>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</si>
  <si>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</si>
  <si>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</si>
  <si>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</si>
  <si>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</si>
  <si>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</si>
  <si>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</si>
  <si>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</si>
  <si>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</si>
  <si>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</si>
  <si>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</si>
  <si>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</si>
  <si>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</si>
  <si>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</si>
  <si>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</si>
  <si>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</si>
  <si>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</si>
  <si>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</si>
  <si>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</si>
  <si>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</si>
  <si>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</si>
  <si>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</si>
  <si>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</si>
  <si>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</si>
  <si>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</si>
  <si>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</si>
  <si>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</si>
  <si>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</si>
  <si>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</si>
  <si>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</si>
  <si>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</si>
  <si>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</si>
  <si>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</si>
  <si>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</si>
  <si>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</si>
  <si>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</si>
  <si>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</si>
  <si>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</si>
  <si>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</si>
  <si>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</si>
  <si>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</si>
  <si>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</si>
  <si>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</si>
  <si>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</si>
  <si>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</si>
  <si>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</si>
  <si>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</si>
  <si>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</si>
  <si>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</si>
  <si>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</si>
  <si>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</si>
  <si>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</si>
  <si>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</si>
  <si>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</si>
  <si>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</si>
  <si>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</si>
  <si>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</si>
  <si>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</si>
  <si>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</si>
  <si>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</si>
  <si>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</si>
  <si>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</si>
  <si>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</si>
  <si>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</si>
  <si>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</si>
  <si>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</si>
  <si>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</si>
  <si>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</si>
  <si>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</si>
  <si>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</si>
  <si>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</si>
  <si>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</si>
  <si>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</si>
  <si>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</si>
  <si>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</si>
  <si>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</si>
  <si>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</si>
  <si>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</si>
  <si>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</si>
  <si>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</si>
  <si>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</si>
  <si>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</si>
  <si>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</si>
  <si>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</si>
  <si>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</si>
  <si>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</si>
  <si>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</si>
  <si>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</si>
  <si>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</si>
  <si>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</si>
  <si>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</si>
  <si>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</si>
  <si>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</si>
  <si>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</si>
  <si>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</si>
  <si>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</si>
  <si>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</si>
  <si>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</si>
  <si>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</si>
  <si>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</si>
  <si>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</si>
  <si>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</si>
  <si>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</si>
  <si>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</si>
  <si>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</si>
  <si>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</si>
  <si>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</si>
  <si>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</si>
  <si>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</si>
  <si>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</si>
  <si>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</si>
  <si>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</si>
  <si>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</si>
  <si>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</si>
  <si>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</si>
  <si>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</si>
  <si>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</si>
  <si>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</si>
  <si>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</si>
  <si>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</si>
  <si>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</si>
  <si>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</si>
  <si>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</si>
  <si>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</si>
  <si>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</si>
  <si>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</si>
  <si>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</si>
  <si>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</si>
  <si>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</si>
  <si>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</si>
  <si>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</si>
  <si>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</si>
  <si>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</si>
  <si>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</si>
  <si>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</si>
  <si>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</si>
  <si>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</si>
  <si>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</si>
  <si>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</si>
  <si>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</si>
  <si>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</si>
  <si>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</si>
  <si>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</si>
  <si>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</si>
  <si>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</si>
  <si>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</si>
  <si>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</si>
  <si>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</si>
  <si>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</si>
  <si>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</si>
  <si>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</si>
  <si>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</si>
  <si>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</si>
  <si>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</si>
  <si>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</si>
  <si>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</si>
  <si>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</si>
  <si>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</si>
  <si>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</si>
  <si>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</si>
  <si>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</si>
  <si>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</si>
  <si>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</si>
  <si>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</si>
  <si>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</si>
  <si>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</si>
  <si>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</si>
  <si>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</si>
  <si>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</si>
  <si>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</si>
  <si>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</si>
  <si>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</si>
  <si>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</si>
  <si>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</si>
  <si>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</si>
  <si>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</si>
  <si>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</si>
  <si>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</si>
  <si>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</si>
  <si>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</si>
  <si>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</si>
  <si>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</si>
  <si>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</si>
  <si>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</si>
  <si>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</si>
  <si>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</si>
  <si>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</si>
  <si>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</si>
  <si>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</si>
  <si>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</si>
  <si>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</si>
  <si>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</si>
  <si>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</si>
  <si>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</si>
  <si>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</si>
  <si>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</si>
  <si>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</si>
  <si>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</si>
  <si>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</si>
  <si>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</si>
  <si>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</si>
  <si>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</si>
  <si>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</si>
  <si>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</si>
  <si>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</si>
  <si>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</si>
  <si>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</si>
  <si>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</si>
  <si>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</si>
  <si>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</si>
  <si>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</si>
  <si>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</si>
  <si>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</si>
  <si>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</si>
  <si>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</si>
  <si>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</si>
  <si>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</si>
  <si>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</si>
  <si>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</si>
  <si>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</si>
  <si>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</si>
  <si>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</si>
  <si>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</si>
  <si>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</si>
  <si>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</si>
  <si>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</si>
  <si>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</si>
  <si>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</si>
  <si>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</si>
  <si>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</si>
  <si>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</si>
  <si>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</si>
  <si>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</si>
  <si>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</si>
  <si>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</si>
  <si>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</si>
  <si>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</si>
  <si>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</si>
  <si>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</si>
  <si>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</si>
  <si>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</si>
  <si>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</si>
  <si>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</si>
  <si>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</si>
  <si>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</si>
  <si>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</si>
  <si>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</si>
  <si>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</si>
  <si>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</si>
  <si>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</si>
  <si>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</si>
  <si>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</si>
  <si>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</si>
  <si>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</si>
  <si>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</si>
  <si>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</si>
  <si>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</si>
  <si>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</si>
  <si>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</si>
  <si>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</si>
  <si>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</si>
  <si>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</si>
  <si>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</si>
  <si>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</si>
  <si>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</si>
  <si>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</si>
  <si>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</si>
  <si>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</si>
  <si>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</si>
  <si>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</si>
  <si>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</si>
  <si>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</si>
  <si>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</si>
  <si>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</si>
  <si>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</si>
  <si>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</si>
  <si>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</si>
  <si>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</si>
  <si>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</si>
  <si>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</si>
  <si>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</si>
  <si>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</si>
  <si>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</si>
  <si>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</si>
  <si>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</si>
  <si>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</si>
  <si>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</si>
  <si>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</si>
  <si>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</si>
  <si>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</si>
  <si>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</si>
  <si>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</si>
  <si>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</si>
  <si>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</si>
  <si>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</si>
  <si>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</si>
  <si>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</si>
  <si>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</si>
  <si>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</si>
  <si>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</si>
  <si>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</si>
  <si>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</si>
  <si>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</si>
  <si>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</si>
  <si>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</si>
  <si>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</si>
  <si>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</si>
  <si>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</si>
  <si>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</si>
  <si>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</si>
  <si>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</si>
  <si>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</si>
  <si>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</si>
  <si>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</si>
  <si>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</si>
  <si>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</si>
  <si>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</si>
  <si>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</si>
  <si>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</si>
  <si>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</si>
  <si>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</si>
  <si>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</si>
  <si>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</si>
  <si>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</si>
  <si>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</si>
  <si>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</si>
  <si>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</si>
  <si>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</si>
  <si>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</si>
  <si>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</si>
  <si>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</si>
  <si>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</si>
  <si>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</si>
  <si>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</si>
  <si>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</si>
  <si>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</si>
  <si>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</si>
  <si>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</si>
  <si>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</si>
  <si>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</si>
  <si>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</si>
  <si>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</si>
  <si>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</si>
  <si>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</si>
  <si>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</si>
  <si>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</si>
  <si>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</si>
  <si>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</si>
  <si>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</si>
  <si>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</si>
  <si>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</si>
  <si>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</si>
  <si>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</si>
  <si>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</si>
  <si>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</si>
  <si>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</si>
  <si>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</si>
  <si>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</si>
  <si>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</si>
  <si>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</si>
  <si>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</si>
  <si>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</si>
  <si>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</si>
  <si>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</si>
  <si>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</si>
  <si>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</si>
  <si>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</si>
  <si>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</si>
  <si>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</si>
  <si>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</si>
  <si>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</si>
  <si>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</si>
  <si>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</si>
  <si>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</si>
  <si>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</si>
  <si>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</si>
  <si>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</si>
  <si>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</si>
  <si>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</si>
  <si>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</si>
  <si>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</si>
  <si>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</si>
  <si>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</si>
  <si>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</si>
  <si>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</si>
  <si>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</si>
  <si>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</si>
  <si>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</si>
  <si>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</si>
  <si>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</si>
  <si>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</si>
  <si>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</si>
  <si>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</si>
  <si>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</si>
  <si>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</si>
  <si>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</si>
  <si>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</si>
  <si>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</si>
  <si>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</si>
  <si>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</si>
  <si>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</si>
  <si>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</si>
  <si>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</si>
  <si>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</si>
  <si>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</si>
  <si>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</si>
  <si>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</si>
  <si>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</si>
  <si>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</si>
  <si>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</si>
  <si>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</si>
  <si>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</si>
  <si>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</si>
  <si>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</si>
  <si>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</si>
  <si>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</si>
  <si>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</si>
  <si>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</si>
  <si>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</si>
  <si>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</si>
  <si>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</si>
  <si>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</si>
  <si>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</si>
  <si>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</si>
  <si>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</si>
  <si>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</si>
  <si>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</si>
  <si>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</si>
  <si>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</si>
  <si>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</si>
  <si>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</si>
  <si>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</si>
  <si>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</si>
  <si>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</si>
  <si>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</si>
  <si>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</si>
  <si>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</si>
  <si>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</si>
  <si>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</si>
  <si>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</si>
  <si>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</si>
  <si>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</si>
  <si>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</si>
  <si>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</si>
  <si>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</si>
  <si>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</si>
  <si>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</si>
  <si>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</si>
  <si>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</si>
  <si>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</si>
  <si>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</si>
  <si>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</si>
  <si>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</si>
  <si>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</si>
  <si>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</si>
  <si>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</si>
  <si>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</si>
  <si>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</si>
  <si>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</si>
  <si>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</si>
  <si>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</si>
  <si>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</si>
  <si>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</si>
  <si>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</si>
  <si>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</si>
  <si>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</si>
  <si>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</si>
  <si>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</si>
  <si>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</si>
  <si>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</si>
  <si>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</si>
  <si>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</si>
  <si>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</si>
  <si>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</si>
  <si>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</si>
  <si>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</si>
  <si>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</si>
  <si>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</si>
  <si>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</si>
  <si>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</si>
  <si>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</si>
  <si>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</si>
  <si>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</si>
  <si>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</si>
  <si>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</si>
  <si>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</si>
  <si>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</si>
  <si>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</si>
  <si>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</si>
  <si>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</si>
  <si>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</si>
  <si>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</si>
  <si>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</si>
  <si>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</si>
  <si>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</si>
  <si>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</si>
  <si>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</si>
  <si>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</si>
  <si>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</si>
  <si>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</si>
  <si>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</si>
  <si>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</si>
  <si>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</si>
  <si>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</si>
  <si>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</si>
  <si>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</si>
  <si>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</si>
  <si>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</si>
  <si>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</si>
  <si>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</si>
  <si>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</si>
  <si>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</si>
  <si>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</si>
  <si>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</si>
  <si>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</si>
  <si>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</si>
  <si>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</si>
  <si>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</si>
  <si>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</si>
  <si>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</si>
  <si>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</si>
  <si>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</si>
  <si>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</si>
  <si>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</si>
  <si>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</si>
  <si>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</si>
  <si>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</si>
  <si>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</si>
  <si>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</si>
  <si>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</si>
  <si>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</si>
  <si>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</si>
  <si>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</si>
  <si>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</si>
  <si>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</si>
  <si>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</si>
  <si>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</si>
  <si>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</si>
  <si>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</si>
  <si>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</si>
  <si>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</si>
  <si>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</si>
  <si>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</si>
  <si>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</si>
  <si>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</si>
  <si>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</si>
  <si>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</si>
  <si>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</si>
  <si>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</si>
  <si>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</si>
  <si>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</si>
  <si>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</si>
  <si>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</si>
  <si>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</si>
  <si>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</si>
  <si>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</si>
  <si>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</si>
  <si>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</si>
  <si>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</si>
  <si>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</si>
  <si>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</si>
  <si>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</si>
  <si>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</si>
  <si>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</si>
  <si>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</si>
  <si>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</si>
  <si>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</si>
  <si>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</si>
  <si>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</si>
  <si>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</si>
  <si>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</si>
  <si>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</si>
  <si>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</si>
  <si>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</si>
  <si>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</si>
  <si>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</si>
  <si>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</si>
  <si>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</si>
  <si>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</si>
  <si>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</si>
  <si>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</si>
  <si>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</si>
  <si>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</si>
  <si>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</si>
  <si>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</si>
  <si>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</si>
  <si>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</si>
  <si>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</si>
  <si>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</si>
  <si>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</si>
  <si>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</si>
  <si>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</si>
  <si>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</si>
  <si>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</si>
  <si>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</si>
  <si>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</si>
  <si>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</si>
  <si>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</si>
  <si>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</si>
  <si>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</si>
  <si>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</si>
  <si>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</si>
  <si>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</si>
  <si>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</si>
  <si>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</si>
  <si>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</si>
  <si>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</si>
  <si>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</si>
  <si>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</si>
  <si>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</si>
  <si>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</si>
  <si>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</si>
  <si>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</si>
  <si>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</si>
  <si>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</si>
  <si>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</si>
  <si>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</si>
  <si>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</si>
  <si>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</si>
  <si>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</si>
  <si>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</si>
  <si>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</si>
  <si>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</si>
  <si>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</si>
  <si>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</si>
  <si>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</si>
  <si>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</si>
  <si>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</si>
  <si>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</si>
  <si>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</si>
  <si>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</si>
  <si>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</si>
  <si>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</si>
  <si>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</si>
  <si>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</si>
  <si>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</si>
  <si>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</si>
  <si>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</si>
  <si>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</si>
  <si>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</si>
  <si>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</si>
  <si>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</si>
  <si>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</si>
  <si>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</si>
  <si>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</si>
  <si>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</si>
  <si>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</si>
  <si>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</si>
  <si>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</si>
  <si>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</si>
  <si>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</si>
  <si>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</si>
  <si>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</si>
  <si>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</si>
  <si>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</si>
  <si>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</si>
  <si>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</si>
  <si>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</si>
  <si>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</si>
  <si>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</si>
  <si>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</si>
  <si>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</si>
  <si>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</si>
  <si>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</si>
  <si>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</si>
  <si>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</si>
  <si>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</si>
  <si>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</si>
  <si>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</si>
  <si>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</si>
  <si>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</si>
  <si>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</si>
  <si>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</si>
  <si>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</si>
  <si>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</si>
  <si>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</si>
  <si>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</si>
  <si>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</si>
  <si>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</si>
  <si>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</si>
  <si>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</si>
  <si>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</si>
  <si>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</si>
  <si>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</si>
  <si>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</si>
  <si>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</si>
  <si>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</si>
  <si>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</si>
  <si>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</si>
  <si>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</si>
  <si>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</si>
  <si>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</si>
  <si>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</si>
  <si>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</si>
  <si>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</si>
  <si>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</si>
  <si>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</si>
  <si>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</si>
  <si>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</si>
  <si>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</si>
  <si>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</si>
  <si>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</si>
  <si>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</si>
  <si>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</si>
  <si>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</si>
  <si>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</si>
  <si>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</si>
  <si>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</si>
  <si>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</si>
  <si>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</si>
  <si>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</si>
  <si>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</si>
  <si>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</si>
  <si>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</si>
  <si>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</si>
  <si>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</si>
  <si>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</si>
  <si>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</si>
  <si>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</si>
  <si>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</si>
  <si>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</si>
  <si>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</si>
  <si>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</si>
  <si>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</si>
  <si>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</si>
  <si>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</si>
  <si>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</si>
  <si>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</si>
  <si>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</si>
  <si>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</si>
  <si>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</si>
  <si>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</si>
  <si>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</si>
  <si>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</si>
  <si>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</si>
  <si>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</si>
  <si>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</si>
  <si>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</si>
  <si>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</si>
  <si>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</si>
  <si>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</si>
  <si>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</si>
  <si>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</si>
  <si>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</si>
  <si>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</si>
  <si>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</si>
  <si>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</si>
  <si>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</si>
  <si>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</si>
  <si>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</si>
  <si>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</si>
  <si>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</si>
  <si>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</si>
  <si>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</si>
  <si>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</si>
  <si>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</si>
  <si>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</si>
  <si>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</si>
  <si>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</si>
  <si>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</si>
  <si>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</si>
  <si>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</si>
  <si>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</si>
  <si>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</si>
  <si>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</si>
  <si>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</si>
  <si>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</si>
  <si>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</si>
  <si>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</si>
  <si>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</si>
  <si>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</si>
  <si>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</si>
  <si>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</si>
  <si>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</si>
  <si>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</si>
  <si>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</si>
  <si>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</si>
  <si>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</si>
  <si>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</si>
  <si>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</si>
  <si>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</si>
  <si>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</si>
  <si>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</si>
  <si>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</si>
  <si>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</si>
  <si>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</si>
  <si>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</si>
  <si>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</si>
  <si>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</si>
  <si>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</si>
  <si>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</si>
  <si>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</si>
  <si>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</si>
  <si>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</si>
  <si>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</si>
  <si>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</si>
  <si>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</si>
  <si>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</si>
  <si>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</si>
  <si>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</si>
  <si>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</si>
  <si>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</si>
  <si>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</si>
  <si>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</si>
  <si>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</si>
  <si>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</si>
  <si>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</si>
  <si>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</si>
  <si>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</si>
  <si>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</si>
  <si>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</si>
  <si>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</si>
  <si>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</si>
  <si>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</si>
  <si>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</si>
  <si>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</si>
  <si>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</si>
  <si>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</si>
  <si>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</si>
  <si>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</si>
  <si>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</si>
  <si>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</si>
  <si>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</si>
  <si>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</si>
  <si>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</si>
  <si>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</si>
  <si>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</si>
  <si>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</si>
  <si>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</si>
  <si>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</si>
  <si>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</si>
  <si>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</si>
  <si>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</si>
  <si>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</si>
  <si>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</si>
  <si>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</si>
  <si>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</si>
  <si>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</si>
  <si>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</si>
  <si>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</si>
  <si>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</si>
  <si>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</si>
  <si>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</si>
  <si>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</si>
  <si>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</si>
  <si>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</si>
  <si>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</si>
  <si>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</si>
  <si>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</si>
  <si>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</si>
  <si>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</si>
  <si>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</si>
  <si>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</si>
  <si>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</si>
  <si>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</si>
  <si>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</si>
  <si>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</si>
  <si>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</si>
  <si>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</si>
  <si>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</si>
  <si>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</si>
  <si>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</si>
  <si>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</si>
  <si>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</si>
  <si>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</si>
  <si>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</si>
  <si>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</si>
  <si>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</si>
  <si>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</si>
  <si>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</si>
  <si>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</si>
  <si>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</si>
  <si>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</si>
  <si>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</si>
  <si>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</si>
  <si>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</si>
  <si>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</si>
  <si>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</si>
  <si>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</si>
  <si>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</si>
  <si>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</si>
  <si>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</si>
  <si>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</si>
  <si>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</si>
  <si>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</si>
  <si>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</si>
  <si>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</si>
  <si>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</si>
  <si>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</si>
  <si>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</si>
  <si>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</si>
  <si>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</si>
  <si>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</si>
  <si>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</si>
  <si>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</si>
  <si>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</si>
  <si>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</si>
  <si>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</si>
  <si>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</si>
  <si>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</si>
  <si>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</si>
  <si>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</si>
  <si>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</si>
  <si>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</si>
  <si>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</si>
  <si>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</si>
  <si>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</si>
  <si>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</si>
  <si>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</si>
  <si>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</si>
  <si>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</si>
  <si>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</si>
  <si>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</si>
  <si>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</si>
  <si>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</si>
  <si>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</si>
  <si>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</si>
  <si>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</si>
  <si>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</si>
  <si>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</si>
  <si>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</si>
  <si>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</si>
  <si>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</si>
  <si>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</si>
  <si>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</si>
  <si>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</si>
  <si>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</si>
  <si>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</si>
  <si>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</si>
  <si>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</si>
  <si>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</si>
  <si>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</si>
  <si>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</si>
  <si>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</si>
  <si>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</si>
  <si>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</si>
  <si>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</si>
  <si>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</si>
  <si>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</si>
  <si>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</si>
  <si>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</si>
  <si>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</si>
  <si>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</si>
  <si>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</si>
  <si>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</si>
  <si>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</si>
  <si>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</si>
  <si>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</si>
  <si>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</si>
  <si>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</si>
  <si>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</si>
  <si>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</si>
  <si>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</si>
  <si>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</si>
  <si>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</si>
  <si>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</si>
  <si>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</si>
  <si>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</si>
  <si>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</si>
  <si>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</si>
  <si>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</si>
  <si>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</si>
  <si>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</si>
  <si>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</si>
  <si>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</si>
  <si>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</si>
  <si>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</si>
  <si>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</si>
  <si>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</si>
  <si>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</si>
  <si>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</si>
  <si>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</si>
  <si>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</si>
  <si>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</si>
  <si>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</si>
  <si>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</si>
  <si>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</si>
  <si>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</si>
  <si>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</si>
  <si>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</si>
  <si>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</si>
  <si>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</si>
  <si>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</si>
  <si>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</si>
  <si>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</si>
  <si>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</si>
  <si>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</si>
  <si>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</si>
  <si>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</si>
  <si>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</si>
  <si>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</si>
  <si>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</si>
  <si>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</si>
  <si>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</si>
  <si>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</si>
  <si>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</si>
  <si>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</si>
  <si>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</si>
  <si>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</si>
  <si>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</si>
  <si>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</si>
  <si>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</si>
  <si>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</si>
  <si>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</si>
  <si>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</si>
  <si>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</si>
  <si>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</si>
  <si>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</si>
  <si>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</si>
  <si>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</si>
  <si>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</si>
  <si>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</si>
  <si>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</si>
  <si>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</si>
  <si>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</si>
  <si>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</si>
  <si>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</si>
  <si>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</si>
  <si>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</si>
  <si>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</si>
  <si>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</si>
  <si>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</si>
  <si>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</si>
  <si>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</si>
  <si>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</si>
  <si>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</si>
  <si>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</si>
  <si>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</si>
  <si>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</si>
  <si>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</si>
  <si>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</si>
  <si>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</si>
  <si>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</si>
  <si>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</si>
  <si>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</si>
  <si>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</si>
  <si>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</si>
  <si>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</si>
  <si>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</si>
  <si>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</si>
  <si>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</si>
  <si>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</si>
  <si>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</si>
  <si>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</si>
  <si>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</si>
  <si>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</si>
  <si>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</si>
  <si>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</si>
  <si>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</si>
  <si>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</si>
  <si>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</si>
  <si>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</si>
  <si>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</si>
  <si>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</si>
  <si>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</si>
  <si>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</si>
  <si>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</si>
  <si>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</si>
  <si>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</si>
  <si>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</si>
  <si>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</si>
  <si>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</si>
  <si>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</si>
  <si>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</si>
  <si>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</si>
  <si>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</si>
  <si>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</si>
  <si>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</si>
  <si>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</si>
  <si>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</si>
  <si>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</si>
  <si>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</si>
  <si>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</si>
  <si>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</si>
  <si>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</si>
  <si>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</si>
  <si>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</si>
  <si>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</si>
  <si>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</si>
  <si>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</si>
  <si>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</si>
  <si>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</si>
  <si>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</si>
  <si>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</si>
  <si>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</si>
  <si>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</si>
  <si>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</si>
  <si>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</si>
  <si>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</si>
  <si>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</si>
  <si>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</si>
  <si>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</si>
  <si>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</si>
  <si>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</si>
  <si>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</si>
  <si>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</si>
  <si>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</si>
  <si>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</si>
  <si>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</si>
  <si>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</si>
  <si>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</si>
  <si>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</si>
  <si>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</si>
  <si>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</si>
  <si>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</si>
  <si>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</si>
  <si>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</si>
  <si>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</si>
  <si>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</si>
  <si>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</si>
  <si>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</si>
  <si>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</si>
  <si>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</si>
  <si>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</si>
  <si>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</si>
  <si>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</si>
  <si>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</si>
  <si>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</si>
  <si>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</si>
  <si>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</si>
  <si>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</si>
  <si>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</si>
  <si>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</si>
  <si>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</si>
  <si>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</si>
  <si>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</si>
  <si>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</si>
  <si>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</si>
  <si>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</si>
  <si>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</si>
  <si>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</si>
  <si>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</si>
  <si>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</si>
  <si>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</si>
  <si>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</si>
  <si>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</si>
  <si>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</si>
  <si>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</si>
  <si>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</si>
  <si>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</si>
  <si>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</si>
  <si>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</si>
  <si>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</si>
  <si>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</si>
  <si>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</si>
  <si>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</si>
  <si>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</si>
  <si>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</si>
  <si>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</si>
  <si>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</si>
  <si>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</si>
  <si>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</si>
  <si>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</si>
  <si>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</si>
  <si>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</si>
  <si>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</si>
  <si>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</si>
  <si>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</si>
  <si>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</si>
  <si>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</si>
  <si>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</si>
  <si>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</si>
  <si>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</si>
  <si>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</si>
  <si>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</si>
  <si>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</si>
  <si>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</si>
  <si>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</si>
  <si>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</si>
  <si>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</si>
  <si>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</si>
  <si>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</si>
  <si>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</si>
  <si>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</si>
  <si>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</si>
  <si>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</si>
  <si>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</si>
  <si>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</si>
  <si>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</si>
  <si>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</si>
  <si>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</si>
  <si>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</si>
  <si>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</si>
  <si>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</si>
  <si>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</si>
  <si>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</si>
  <si>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</si>
  <si>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</si>
  <si>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</si>
  <si>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</si>
  <si>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</si>
  <si>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</si>
  <si>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</si>
  <si>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</si>
  <si>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</si>
  <si>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</si>
  <si>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</si>
  <si>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</si>
  <si>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</si>
  <si>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</si>
  <si>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</si>
  <si>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</si>
  <si>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</si>
  <si>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</si>
  <si>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</si>
  <si>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</si>
  <si>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</si>
  <si>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</si>
  <si>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</si>
  <si>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</si>
  <si>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</si>
  <si>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</si>
  <si>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</si>
  <si>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</si>
  <si>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</si>
  <si>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</si>
  <si>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</si>
  <si>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</si>
  <si>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</si>
  <si>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</si>
  <si>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</si>
  <si>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</si>
  <si>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</si>
  <si>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</si>
  <si>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</si>
  <si>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</si>
  <si>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</si>
  <si>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</si>
  <si>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</si>
  <si>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</si>
  <si>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</si>
  <si>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</si>
  <si>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</si>
  <si>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</si>
  <si>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</si>
  <si>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</si>
  <si>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</si>
  <si>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</si>
  <si>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</si>
  <si>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</si>
  <si>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</si>
  <si>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</si>
  <si>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</si>
  <si>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</si>
  <si>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</si>
  <si>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</si>
  <si>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</si>
  <si>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</si>
  <si>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</si>
  <si>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</si>
  <si>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</si>
  <si>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</si>
  <si>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</si>
  <si>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</si>
  <si>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</si>
  <si>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</si>
  <si>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</si>
  <si>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</si>
  <si>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</si>
  <si>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</si>
  <si>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</si>
  <si>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</si>
  <si>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</si>
  <si>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</si>
  <si>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</si>
  <si>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</si>
  <si>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</si>
  <si>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</si>
  <si>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</si>
  <si>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</si>
  <si>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</si>
  <si>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</si>
  <si>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</si>
  <si>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</si>
  <si>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</si>
  <si>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</si>
  <si>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</si>
  <si>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</si>
  <si>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</si>
  <si>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</si>
  <si>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</si>
  <si>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</si>
  <si>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</si>
  <si>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</si>
  <si>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</si>
  <si>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</si>
  <si>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</si>
  <si>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</si>
  <si>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</si>
  <si>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</si>
  <si>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</si>
  <si>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</si>
  <si>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</si>
  <si>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</si>
  <si>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</si>
  <si>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</si>
  <si>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</si>
  <si>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</si>
  <si>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</si>
  <si>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</si>
  <si>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</si>
  <si>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</si>
  <si>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</si>
  <si>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</si>
  <si>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</si>
  <si>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</si>
  <si>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</si>
  <si>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</si>
  <si>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</si>
  <si>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</si>
  <si>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</si>
  <si>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</si>
  <si>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</si>
  <si>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</si>
  <si>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</si>
  <si>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</si>
  <si>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</si>
  <si>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</si>
  <si>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</si>
  <si>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</si>
  <si>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</si>
  <si>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</si>
  <si>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</si>
  <si>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</si>
  <si>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</si>
  <si>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</si>
  <si>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</si>
  <si>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</si>
  <si>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</si>
  <si>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</si>
  <si>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</si>
  <si>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</si>
  <si>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</si>
  <si>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</si>
  <si>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</si>
  <si>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</si>
  <si>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</si>
  <si>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</si>
  <si>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</si>
  <si>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</si>
  <si>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</si>
  <si>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</si>
  <si>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</si>
  <si>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</si>
  <si>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</si>
  <si>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</si>
  <si>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</si>
  <si>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</si>
  <si>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</si>
  <si>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</si>
  <si>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</si>
  <si>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</si>
  <si>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</si>
  <si>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</si>
  <si>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</si>
  <si>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</si>
  <si>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</si>
  <si>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</si>
  <si>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</si>
  <si>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</si>
  <si>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</si>
  <si>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</si>
  <si>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</si>
  <si>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</si>
  <si>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</si>
  <si>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</si>
  <si>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</si>
  <si>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</si>
  <si>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</si>
  <si>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</si>
  <si>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</si>
  <si>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</si>
  <si>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</si>
  <si>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</si>
  <si>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</si>
  <si>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</si>
  <si>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</si>
  <si>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</si>
  <si>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</si>
  <si>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</si>
  <si>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</si>
  <si>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</si>
  <si>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</si>
  <si>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</si>
  <si>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</si>
  <si>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</si>
  <si>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</si>
  <si>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</si>
  <si>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</si>
  <si>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</si>
  <si>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</si>
  <si>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</si>
  <si>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</si>
  <si>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</si>
  <si>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</si>
  <si>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</si>
  <si>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</si>
  <si>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</si>
  <si>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</si>
  <si>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</si>
  <si>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</si>
  <si>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</si>
  <si>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</si>
  <si>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</si>
  <si>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</si>
  <si>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</si>
  <si>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</si>
  <si>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</si>
  <si>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</si>
  <si>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</si>
  <si>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</si>
  <si>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</si>
  <si>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</si>
  <si>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</si>
  <si>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</si>
  <si>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</si>
  <si>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</si>
  <si>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</si>
  <si>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</si>
  <si>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</si>
  <si>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</si>
  <si>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</si>
  <si>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</si>
  <si>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</si>
  <si>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</si>
  <si>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</si>
  <si>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</si>
  <si>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</si>
  <si>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</si>
  <si>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</si>
  <si>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</si>
  <si>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</si>
  <si>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</si>
  <si>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</si>
  <si>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</si>
  <si>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</si>
  <si>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</si>
  <si>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</si>
  <si>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</si>
  <si>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</si>
  <si>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</si>
  <si>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</si>
  <si>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</si>
  <si>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</si>
  <si>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</si>
  <si>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</si>
  <si>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</si>
  <si>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</si>
  <si>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</si>
  <si>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</si>
  <si>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</si>
  <si>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</si>
  <si>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</si>
  <si>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</si>
  <si>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</si>
  <si>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</si>
  <si>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</si>
  <si>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</si>
  <si>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</si>
  <si>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</si>
  <si>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</si>
  <si>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</si>
  <si>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</si>
  <si>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</si>
  <si>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</si>
  <si>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</si>
  <si>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</si>
  <si>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</si>
  <si>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</si>
  <si>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</si>
  <si>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</si>
  <si>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</si>
  <si>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</si>
  <si>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</si>
  <si>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</si>
  <si>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</si>
  <si>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</si>
  <si>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</si>
  <si>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</si>
  <si>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</si>
  <si>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</si>
  <si>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</si>
  <si>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</si>
  <si>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</si>
  <si>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</si>
  <si>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</si>
  <si>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</si>
  <si>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</si>
  <si>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</si>
  <si>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</si>
  <si>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</si>
  <si>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</si>
  <si>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</si>
  <si>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</si>
  <si>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</si>
  <si>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</si>
  <si>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</si>
  <si>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</si>
  <si>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</si>
  <si>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</si>
  <si>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</si>
  <si>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</si>
  <si>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</si>
  <si>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</si>
  <si>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</si>
  <si>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</si>
  <si>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</si>
  <si>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</si>
  <si>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</si>
  <si>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</si>
  <si>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</si>
  <si>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</si>
  <si>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</si>
  <si>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</si>
  <si>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</si>
  <si>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</si>
  <si>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</si>
  <si>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</si>
  <si>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</si>
  <si>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</si>
  <si>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</si>
  <si>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</si>
  <si>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</si>
  <si>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</si>
  <si>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</si>
  <si>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</si>
  <si>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</si>
  <si>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</si>
  <si>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</si>
  <si>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</si>
  <si>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</si>
  <si>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</si>
  <si>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</si>
  <si>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</si>
  <si>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</si>
  <si>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</si>
  <si>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</si>
  <si>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</si>
  <si>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</si>
  <si>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</si>
  <si>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</si>
  <si>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</si>
  <si>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</si>
  <si>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</si>
  <si>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</si>
  <si>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</si>
  <si>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</si>
  <si>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</si>
  <si>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</si>
  <si>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</si>
  <si>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</si>
  <si>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</si>
  <si>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</si>
  <si>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</si>
  <si>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</si>
  <si>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</si>
  <si>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</si>
  <si>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</si>
  <si>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</si>
  <si>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</si>
  <si>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</si>
  <si>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</si>
  <si>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</si>
  <si>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</si>
  <si>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</si>
  <si>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</si>
  <si>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</si>
  <si>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</si>
  <si>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</si>
  <si>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</si>
  <si>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</si>
  <si>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</si>
  <si>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</si>
  <si>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</si>
  <si>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</si>
  <si>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</si>
  <si>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</si>
  <si>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</si>
  <si>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</si>
  <si>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</si>
  <si>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</si>
  <si>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</si>
  <si>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</si>
  <si>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</si>
  <si>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</si>
  <si>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</si>
  <si>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</si>
  <si>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</si>
  <si>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</si>
  <si>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</si>
  <si>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</si>
  <si>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</si>
  <si>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</si>
  <si>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</si>
  <si>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</si>
  <si>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</si>
  <si>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</si>
  <si>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</si>
  <si>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</si>
  <si>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</si>
  <si>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</si>
  <si>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</si>
  <si>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</si>
  <si>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</si>
  <si>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</si>
  <si>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</si>
  <si>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</si>
  <si>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</si>
  <si>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</si>
  <si>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</si>
  <si>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</si>
  <si>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</si>
  <si>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</si>
  <si>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</si>
  <si>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</si>
  <si>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</si>
  <si>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</si>
  <si>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</si>
  <si>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</si>
  <si>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</si>
  <si>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</si>
  <si>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</si>
  <si>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</si>
  <si>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</si>
  <si>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</si>
  <si>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</si>
  <si>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</si>
  <si>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</si>
  <si>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</si>
  <si>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</si>
  <si>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</si>
  <si>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</si>
  <si>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</si>
  <si>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</si>
  <si>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</si>
  <si>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</si>
  <si>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</si>
  <si>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</si>
  <si>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</si>
  <si>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</si>
  <si>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</si>
  <si>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</si>
  <si>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</si>
  <si>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</si>
  <si>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</si>
  <si>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</si>
  <si>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</si>
  <si>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</si>
  <si>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</si>
  <si>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</si>
  <si>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</si>
  <si>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</si>
  <si>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</si>
  <si>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</si>
  <si>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</si>
  <si>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</si>
  <si>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</si>
  <si>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</si>
  <si>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</si>
  <si>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</si>
  <si>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</si>
  <si>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</si>
  <si>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</si>
  <si>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</si>
  <si>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</si>
  <si>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</si>
  <si>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</si>
  <si>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</si>
  <si>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</si>
  <si>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</si>
  <si>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</si>
  <si>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</si>
  <si>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</si>
  <si>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</si>
  <si>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</si>
  <si>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</si>
  <si>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</si>
  <si>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</si>
  <si>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</si>
  <si>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</si>
  <si>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</si>
  <si>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</si>
  <si>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</si>
  <si>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</si>
  <si>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</si>
  <si>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</si>
  <si>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</si>
  <si>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</si>
  <si>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</si>
  <si>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</si>
  <si>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</si>
  <si>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</si>
  <si>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</si>
  <si>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</si>
  <si>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</si>
  <si>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</si>
  <si>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</si>
  <si>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</si>
  <si>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</si>
  <si>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</si>
  <si>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</si>
  <si>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</si>
  <si>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</si>
  <si>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</si>
  <si>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</si>
  <si>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</si>
  <si>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</si>
  <si>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</si>
  <si>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</si>
  <si>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</si>
  <si>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</si>
  <si>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</si>
  <si>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</si>
  <si>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</si>
  <si>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</si>
  <si>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</si>
  <si>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</si>
  <si>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</si>
  <si>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</si>
  <si>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</si>
  <si>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</si>
  <si>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</si>
  <si>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</si>
  <si>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</si>
  <si>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</si>
  <si>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</si>
  <si>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</si>
  <si>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</si>
  <si>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</si>
  <si>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</si>
  <si>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</si>
  <si>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</si>
  <si>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</si>
  <si>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</si>
  <si>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</si>
  <si>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</si>
  <si>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</si>
  <si>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</si>
  <si>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</si>
  <si>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</si>
  <si>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</si>
  <si>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</si>
  <si>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</si>
  <si>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</si>
  <si>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</si>
  <si>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</si>
  <si>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</si>
  <si>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</si>
  <si>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</si>
  <si>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</si>
  <si>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</si>
  <si>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</si>
  <si>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</si>
  <si>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</si>
  <si>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</si>
  <si>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</si>
  <si>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</si>
  <si>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</si>
  <si>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</si>
  <si>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</si>
  <si>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</si>
  <si>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</si>
  <si>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</si>
  <si>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</si>
  <si>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</si>
  <si>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</si>
  <si>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</si>
  <si>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</si>
  <si>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</si>
  <si>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</si>
  <si>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</si>
  <si>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</si>
  <si>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</si>
  <si>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</si>
  <si>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</si>
  <si>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</si>
  <si>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</si>
  <si>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</si>
  <si>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</si>
  <si>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</si>
  <si>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</si>
  <si>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</si>
  <si>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</si>
  <si>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</si>
  <si>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</si>
  <si>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</si>
  <si>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</si>
  <si>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</si>
  <si>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</si>
  <si>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</si>
  <si>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</si>
  <si>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</si>
  <si>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</si>
  <si>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</si>
  <si>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</si>
  <si>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</si>
  <si>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</si>
  <si>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</si>
  <si>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</si>
  <si>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</si>
  <si>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</si>
  <si>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</si>
  <si>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</si>
  <si>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</si>
  <si>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</si>
  <si>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</si>
  <si>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</si>
  <si>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</si>
  <si>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</si>
  <si>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</si>
  <si>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</si>
  <si>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</si>
  <si>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</si>
  <si>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</si>
  <si>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</si>
  <si>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</si>
  <si>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</si>
  <si>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</si>
  <si>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</si>
  <si>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</si>
  <si>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</si>
  <si>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</si>
  <si>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</si>
  <si>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</si>
  <si>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</si>
  <si>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</si>
  <si>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</si>
  <si>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</si>
  <si>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</si>
  <si>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</si>
  <si>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</si>
  <si>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</si>
  <si>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</si>
  <si>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</si>
  <si>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</si>
  <si>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</si>
  <si>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</si>
  <si>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</si>
  <si>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</si>
  <si>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</si>
  <si>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</si>
  <si>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</si>
  <si>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</si>
  <si>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</si>
  <si>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</si>
  <si>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</si>
  <si>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</si>
  <si>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</si>
  <si>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</si>
  <si>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</si>
  <si>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</si>
  <si>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</si>
  <si>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</si>
  <si>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</si>
  <si>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</si>
  <si>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</si>
  <si>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</si>
  <si>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</si>
  <si>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</si>
  <si>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</si>
  <si>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</si>
  <si>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</si>
  <si>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</si>
  <si>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</si>
  <si>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</si>
  <si>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</si>
  <si>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</si>
  <si>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</si>
  <si>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</si>
  <si>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</si>
  <si>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</si>
  <si>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</si>
  <si>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</si>
  <si>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</si>
  <si>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</si>
  <si>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</si>
  <si>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</si>
  <si>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</si>
  <si>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</si>
  <si>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</si>
  <si>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</si>
  <si>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</si>
  <si>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</si>
  <si>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</si>
  <si>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</si>
  <si>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</si>
  <si>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</si>
  <si>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</si>
  <si>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</si>
  <si>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</si>
  <si>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</si>
  <si>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</si>
  <si>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</si>
  <si>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</si>
  <si>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</si>
  <si>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</si>
  <si>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</si>
  <si>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</si>
  <si>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</si>
  <si>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</si>
  <si>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</si>
  <si>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</si>
  <si>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</si>
  <si>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</si>
  <si>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</si>
  <si>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</si>
  <si>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</si>
  <si>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</si>
  <si>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</si>
  <si>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</si>
  <si>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</si>
  <si>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</si>
  <si>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</si>
  <si>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</si>
  <si>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</si>
  <si>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</si>
  <si>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</si>
  <si>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</si>
  <si>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</si>
  <si>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</si>
  <si>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</si>
  <si>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</si>
  <si>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</si>
  <si>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</si>
  <si>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</si>
  <si>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</si>
  <si>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</si>
  <si>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</si>
  <si>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</si>
  <si>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</si>
  <si>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</si>
  <si>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</si>
  <si>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</si>
  <si>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</si>
  <si>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</si>
  <si>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</si>
  <si>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</si>
  <si>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</si>
  <si>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</si>
  <si>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</si>
  <si>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</si>
  <si>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</si>
  <si>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</si>
  <si>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</si>
  <si>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</si>
  <si>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</si>
  <si>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</si>
  <si>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</si>
  <si>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</si>
  <si>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</si>
  <si>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</si>
  <si>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</si>
  <si>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</si>
  <si>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</si>
  <si>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</si>
  <si>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</si>
  <si>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</si>
  <si>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</si>
  <si>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</si>
  <si>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</si>
  <si>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</si>
  <si>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</si>
  <si>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</si>
  <si>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</si>
  <si>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</si>
  <si>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</si>
  <si>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</si>
  <si>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</si>
  <si>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</si>
  <si>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</si>
  <si>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</si>
  <si>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</si>
  <si>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</si>
  <si>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</si>
  <si>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</si>
  <si>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</si>
  <si>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</si>
  <si>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</si>
  <si>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</si>
  <si>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</si>
  <si>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</si>
  <si>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</si>
  <si>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</si>
  <si>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</si>
  <si>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</si>
  <si>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</si>
  <si>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</si>
  <si>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</si>
  <si>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</si>
  <si>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</si>
  <si>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</si>
  <si>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</si>
  <si>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</si>
  <si>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</si>
  <si>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</si>
  <si>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</si>
  <si>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</si>
  <si>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</si>
  <si>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</si>
  <si>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</si>
  <si>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</si>
  <si>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</si>
  <si>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</si>
  <si>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</si>
  <si>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</si>
  <si>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</si>
  <si>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</si>
  <si>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</si>
  <si>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</si>
  <si>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</si>
  <si>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</si>
  <si>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</si>
  <si>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</si>
  <si>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</si>
  <si>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</si>
  <si>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</si>
  <si>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</si>
  <si>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</si>
  <si>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</si>
  <si>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</si>
  <si>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</si>
  <si>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</si>
  <si>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</si>
  <si>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</si>
  <si>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</si>
  <si>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</si>
  <si>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</si>
  <si>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</si>
  <si>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</si>
  <si>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</si>
  <si>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</si>
  <si>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</si>
  <si>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</si>
  <si>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</si>
  <si>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</si>
  <si>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</si>
  <si>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</si>
  <si>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</si>
  <si>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</si>
  <si>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</si>
  <si>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</si>
  <si>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</si>
  <si>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</si>
  <si>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</si>
  <si>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</si>
  <si>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</si>
  <si>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</si>
  <si>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</si>
  <si>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</si>
  <si>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</si>
  <si>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</si>
  <si>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</si>
  <si>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</si>
  <si>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</si>
  <si>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</si>
  <si>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</si>
  <si>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</si>
  <si>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</si>
  <si>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</si>
  <si>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</si>
  <si>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</si>
  <si>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</si>
  <si>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</si>
  <si>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</si>
  <si>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</si>
  <si>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</si>
  <si>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</si>
  <si>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</si>
  <si>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</si>
  <si>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</si>
  <si>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</si>
  <si>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</si>
  <si>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</si>
  <si>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</si>
  <si>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</si>
  <si>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</si>
  <si>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</si>
  <si>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</si>
  <si>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</si>
  <si>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</si>
  <si>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</si>
  <si>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</si>
  <si>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</si>
  <si>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</si>
  <si>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</si>
  <si>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</si>
  <si>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</si>
  <si>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</si>
  <si>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</si>
  <si>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</si>
  <si>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</si>
  <si>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</si>
  <si>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</si>
  <si>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</si>
  <si>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</si>
  <si>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</si>
  <si>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</si>
  <si>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</si>
  <si>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</si>
  <si>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</si>
  <si>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</si>
  <si>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</si>
  <si>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</si>
  <si>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</si>
  <si>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</si>
  <si>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</si>
  <si>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</si>
  <si>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</si>
  <si>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</si>
  <si>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</si>
  <si>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</si>
  <si>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</si>
  <si>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</si>
  <si>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</si>
  <si>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</si>
  <si>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</si>
  <si>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</si>
  <si>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</si>
  <si>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</si>
  <si>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</si>
  <si>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</si>
  <si>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</si>
  <si>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</si>
  <si>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</si>
  <si>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</si>
  <si>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</si>
  <si>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</si>
  <si>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</si>
  <si>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</si>
  <si>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</si>
  <si>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</si>
  <si>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</si>
  <si>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</si>
  <si>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</si>
  <si>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</si>
  <si>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</si>
  <si>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</si>
  <si>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</si>
  <si>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</si>
  <si>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</si>
  <si>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</si>
  <si>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</si>
  <si>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</si>
  <si>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</si>
  <si>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</si>
  <si>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</si>
  <si>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</si>
  <si>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</si>
  <si>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</si>
  <si>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</si>
  <si>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</si>
  <si>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</si>
  <si>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</si>
  <si>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</si>
  <si>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</si>
  <si>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</si>
  <si>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</si>
  <si>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</si>
  <si>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</si>
  <si>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</si>
  <si>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</si>
  <si>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</si>
  <si>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</si>
  <si>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</si>
  <si>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</si>
  <si>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</si>
  <si>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</si>
  <si>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</si>
  <si>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</si>
  <si>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</si>
  <si>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</si>
  <si>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</si>
  <si>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</si>
  <si>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</si>
  <si>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</si>
  <si>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</si>
  <si>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</si>
  <si>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</si>
  <si>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</si>
  <si>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</si>
  <si>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</si>
  <si>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</si>
  <si>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</si>
  <si>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</si>
  <si>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</si>
  <si>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</si>
  <si>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</si>
  <si>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</si>
  <si>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</si>
  <si>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</si>
  <si>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</si>
  <si>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</si>
  <si>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</si>
  <si>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</si>
  <si>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</si>
  <si>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</si>
  <si>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</si>
  <si>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</si>
  <si>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</si>
  <si>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</si>
  <si>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</si>
  <si>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</si>
  <si>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</si>
  <si>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</si>
  <si>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</si>
  <si>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</si>
  <si>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</si>
  <si>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</si>
  <si>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</si>
  <si>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</si>
  <si>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</si>
  <si>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</si>
  <si>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</si>
  <si>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</si>
  <si>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</si>
  <si>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</si>
  <si>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</si>
  <si>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</si>
  <si>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</si>
  <si>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</si>
  <si>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</si>
  <si>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</si>
  <si>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</si>
  <si>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</si>
  <si>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</si>
  <si>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</si>
  <si>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</si>
  <si>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</si>
  <si>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</si>
  <si>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</si>
  <si>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</si>
  <si>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</si>
  <si>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</si>
  <si>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</si>
  <si>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</si>
  <si>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</si>
  <si>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</si>
  <si>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</si>
  <si>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</si>
  <si>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</si>
  <si>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</si>
  <si>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</si>
  <si>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</si>
  <si>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</si>
  <si>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</si>
  <si>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</si>
  <si>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</si>
  <si>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</si>
  <si>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</si>
  <si>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</si>
  <si>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</si>
  <si>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</si>
  <si>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</si>
  <si>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</si>
  <si>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</si>
  <si>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</si>
  <si>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</si>
  <si>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</si>
  <si>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</si>
  <si>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</si>
  <si>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</si>
  <si>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</si>
  <si>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</si>
  <si>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</si>
  <si>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</si>
  <si>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</si>
  <si>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</si>
  <si>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</si>
  <si>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</si>
  <si>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</si>
  <si>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</si>
  <si>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</si>
  <si>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</si>
  <si>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</si>
  <si>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</si>
  <si>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</si>
  <si>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</si>
  <si>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</si>
  <si>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</si>
  <si>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</si>
  <si>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</si>
  <si>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</si>
  <si>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</si>
  <si>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</si>
  <si>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</si>
  <si>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</si>
  <si>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</si>
  <si>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</si>
  <si>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</si>
  <si>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</si>
  <si>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</si>
  <si>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</si>
  <si>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</si>
  <si>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</si>
  <si>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</si>
  <si>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</si>
  <si>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</si>
  <si>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</si>
  <si>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</si>
  <si>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</si>
  <si>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</si>
  <si>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</si>
  <si>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</si>
  <si>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</si>
  <si>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</si>
  <si>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</si>
  <si>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</si>
  <si>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</si>
  <si>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</si>
  <si>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</si>
  <si>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</si>
  <si>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</si>
  <si>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</si>
  <si>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</si>
  <si>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</si>
  <si>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</si>
  <si>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</si>
  <si>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</si>
  <si>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</si>
  <si>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</si>
  <si>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</si>
  <si>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</si>
  <si>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</si>
  <si>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</si>
  <si>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</si>
  <si>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</si>
  <si>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</si>
  <si>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</si>
  <si>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</si>
  <si>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</si>
  <si>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</si>
  <si>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</si>
  <si>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</si>
  <si>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</si>
  <si>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</si>
  <si>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</si>
  <si>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</si>
  <si>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</si>
  <si>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</si>
  <si>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</si>
  <si>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</si>
  <si>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</si>
  <si>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</si>
  <si>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</si>
  <si>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</si>
  <si>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</si>
  <si>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</si>
  <si>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</si>
  <si>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</si>
  <si>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</si>
  <si>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</si>
  <si>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</si>
  <si>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</si>
  <si>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</si>
  <si>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</si>
  <si>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</si>
  <si>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</si>
  <si>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</si>
  <si>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</si>
  <si>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</si>
  <si>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</si>
  <si>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</si>
  <si>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</si>
  <si>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</si>
  <si>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</si>
  <si>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</si>
  <si>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</si>
  <si>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</si>
  <si>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</si>
  <si>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</si>
  <si>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</si>
  <si>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</si>
  <si>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</si>
  <si>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</si>
  <si>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</si>
  <si>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</si>
  <si>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</si>
  <si>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</si>
  <si>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</si>
  <si>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</si>
  <si>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</si>
  <si>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</si>
  <si>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</si>
  <si>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</si>
  <si>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</si>
  <si>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</si>
  <si>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</si>
  <si>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</si>
  <si>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</si>
  <si>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</si>
  <si>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</si>
  <si>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</si>
  <si>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</si>
  <si>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</si>
  <si>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</si>
  <si>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</si>
  <si>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</si>
  <si>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</si>
  <si>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</si>
  <si>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</si>
  <si>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</si>
  <si>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</si>
  <si>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</si>
  <si>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</si>
  <si>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</si>
  <si>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</si>
  <si>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</si>
  <si>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</si>
  <si>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</si>
  <si>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</si>
  <si>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</si>
  <si>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</si>
  <si>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</si>
  <si>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</si>
  <si>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</si>
  <si>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</si>
  <si>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</si>
  <si>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</si>
  <si>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</si>
  <si>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</si>
  <si>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</si>
  <si>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</si>
  <si>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</si>
  <si>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</si>
  <si>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</si>
  <si>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</si>
  <si>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</si>
  <si>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</si>
  <si>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</si>
  <si>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</si>
  <si>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</si>
  <si>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</si>
  <si>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</si>
  <si>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</si>
  <si>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</si>
  <si>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</si>
  <si>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</si>
  <si>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</si>
  <si>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</si>
  <si>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</si>
  <si>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</si>
  <si>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</si>
  <si>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</si>
  <si>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</si>
  <si>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</si>
  <si>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</si>
  <si>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</si>
  <si>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</si>
  <si>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</si>
  <si>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</si>
  <si>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</si>
  <si>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</si>
  <si>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</si>
  <si>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</si>
  <si>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</si>
  <si>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</si>
  <si>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</si>
  <si>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</si>
  <si>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</si>
  <si>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</si>
  <si>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</si>
  <si>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</si>
  <si>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</si>
  <si>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</si>
  <si>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</si>
  <si>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</si>
  <si>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</si>
  <si>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</si>
  <si>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</si>
  <si>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</si>
  <si>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</si>
  <si>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</si>
  <si>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</si>
  <si>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</si>
  <si>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</si>
  <si>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</si>
  <si>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</si>
  <si>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</si>
  <si>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</si>
  <si>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</si>
  <si>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</si>
  <si>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</si>
  <si>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</si>
  <si>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</si>
  <si>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</si>
  <si>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</si>
  <si>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</si>
  <si>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</si>
  <si>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</si>
  <si>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</si>
  <si>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</si>
  <si>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</si>
  <si>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</si>
  <si>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</si>
  <si>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</si>
  <si>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</si>
  <si>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</si>
  <si>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</si>
  <si>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</si>
  <si>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</si>
  <si>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</si>
  <si>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</si>
  <si>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</si>
  <si>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</si>
  <si>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</si>
  <si>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</si>
  <si>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</si>
  <si>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</si>
  <si>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</si>
  <si>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</si>
  <si>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</si>
  <si>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</si>
  <si>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</si>
  <si>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</si>
  <si>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</si>
  <si>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</si>
  <si>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</si>
  <si>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</si>
  <si>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</si>
  <si>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</si>
  <si>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</si>
  <si>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</si>
  <si>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</si>
  <si>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</si>
  <si>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</si>
  <si>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</si>
  <si>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</si>
  <si>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</si>
  <si>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</si>
  <si>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</si>
  <si>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</si>
  <si>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</si>
  <si>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</si>
  <si>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</si>
  <si>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</si>
  <si>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</si>
  <si>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</si>
  <si>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</si>
  <si>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</si>
  <si>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</si>
  <si>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</si>
  <si>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</si>
  <si>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</si>
  <si>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</si>
  <si>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</si>
  <si>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</si>
  <si>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</si>
  <si>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</si>
  <si>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</si>
  <si>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</si>
  <si>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</si>
  <si>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</si>
  <si>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</si>
  <si>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</si>
  <si>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</si>
  <si>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</si>
  <si>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</si>
  <si>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</si>
  <si>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</si>
  <si>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</si>
  <si>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</si>
  <si>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</si>
  <si>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</si>
  <si>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</si>
  <si>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</si>
  <si>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</si>
  <si>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</si>
  <si>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</si>
  <si>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</si>
  <si>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</si>
  <si>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</si>
  <si>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</si>
  <si>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</si>
  <si>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</si>
  <si>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</si>
  <si>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</si>
  <si>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</si>
  <si>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</si>
  <si>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</si>
  <si>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</si>
  <si>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</si>
  <si>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</si>
  <si>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</si>
  <si>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</si>
  <si>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</si>
  <si>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</si>
  <si>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</si>
  <si>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</si>
  <si>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</si>
  <si>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</si>
  <si>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</si>
  <si>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</si>
  <si>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</si>
  <si>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</si>
  <si>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</si>
  <si>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</si>
  <si>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</si>
  <si>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</si>
  <si>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</si>
  <si>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</si>
  <si>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</si>
  <si>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</si>
  <si>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</si>
  <si>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</si>
  <si>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</si>
  <si>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</si>
  <si>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</si>
  <si>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</si>
  <si>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</si>
  <si>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</si>
  <si>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</si>
  <si>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</si>
  <si>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</si>
  <si>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</si>
  <si>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</si>
  <si>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</si>
  <si>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</si>
  <si>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</si>
  <si>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</si>
  <si>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</si>
  <si>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</si>
  <si>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</si>
  <si>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</si>
  <si>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</si>
  <si>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</si>
  <si>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</si>
  <si>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</si>
  <si>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</si>
  <si>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</si>
  <si>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</si>
  <si>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</si>
  <si>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</si>
  <si>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</si>
  <si>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</si>
  <si>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</si>
  <si>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</si>
  <si>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</si>
  <si>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</si>
  <si>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</si>
  <si>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</si>
  <si>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</si>
  <si>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</si>
  <si>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</si>
  <si>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</si>
  <si>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</si>
  <si>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</si>
  <si>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</si>
  <si>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</si>
  <si>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</si>
  <si>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</si>
  <si>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</si>
  <si>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</si>
  <si>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</si>
  <si>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</si>
  <si>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</si>
  <si>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</si>
  <si>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</si>
  <si>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</si>
  <si>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</si>
  <si>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</si>
  <si>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</si>
  <si>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</si>
  <si>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</si>
  <si>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</si>
  <si>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</si>
  <si>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</si>
  <si>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</si>
  <si>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</si>
  <si>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</si>
  <si>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</si>
  <si>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</si>
  <si>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</si>
  <si>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</si>
  <si>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</si>
  <si>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</si>
  <si>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</si>
  <si>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</si>
  <si>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</si>
  <si>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</si>
  <si>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</si>
  <si>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</si>
  <si>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</si>
  <si>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</si>
  <si>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</si>
  <si>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</si>
  <si>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</si>
  <si>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</si>
  <si>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</si>
  <si>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</si>
  <si>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</si>
  <si>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</si>
  <si>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</si>
  <si>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</si>
  <si>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</si>
  <si>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</si>
  <si>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</si>
  <si>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</si>
  <si>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</si>
  <si>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</si>
  <si>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</si>
  <si>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</si>
  <si>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</si>
  <si>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</si>
  <si>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</si>
  <si>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</si>
  <si>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</si>
  <si>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</si>
  <si>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</si>
  <si>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</si>
  <si>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</si>
  <si>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</si>
  <si>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</si>
  <si>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</si>
  <si>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</si>
  <si>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</si>
  <si>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</si>
  <si>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</si>
  <si>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</si>
  <si>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</si>
  <si>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</si>
  <si>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</si>
  <si>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</si>
  <si>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</si>
  <si>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</si>
  <si>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</si>
  <si>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</si>
  <si>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</si>
  <si>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</si>
  <si>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</si>
  <si>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</si>
  <si>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</si>
  <si>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</si>
  <si>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</si>
  <si>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</si>
  <si>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</si>
  <si>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</si>
  <si>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</si>
  <si>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</si>
  <si>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</si>
  <si>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</si>
  <si>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</si>
  <si>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</si>
  <si>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</si>
  <si>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</si>
  <si>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</si>
  <si>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</si>
  <si>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</si>
  <si>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</si>
  <si>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</si>
  <si>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</si>
  <si>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</si>
  <si>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</si>
  <si>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</si>
  <si>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</si>
  <si>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</si>
  <si>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</si>
  <si>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</si>
  <si>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</si>
  <si>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</si>
  <si>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</si>
  <si>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</si>
  <si>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</si>
  <si>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</si>
  <si>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</si>
  <si>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</si>
  <si>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</si>
  <si>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</si>
  <si>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</si>
  <si>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</si>
  <si>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</si>
  <si>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</si>
  <si>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</si>
  <si>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</si>
  <si>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</si>
  <si>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</si>
  <si>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</si>
  <si>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</si>
  <si>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</si>
  <si>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</si>
  <si>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</si>
  <si>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</si>
  <si>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</si>
  <si>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</si>
  <si>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</si>
  <si>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</si>
  <si>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</si>
  <si>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</si>
  <si>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</si>
  <si>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</si>
  <si>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</si>
  <si>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</si>
  <si>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</si>
  <si>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</si>
  <si>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</si>
  <si>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</si>
  <si>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</si>
  <si>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</si>
  <si>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</si>
  <si>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</si>
  <si>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</si>
  <si>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</si>
  <si>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</si>
  <si>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</si>
  <si>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</si>
  <si>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</si>
  <si>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</si>
  <si>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</si>
  <si>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</si>
  <si>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</si>
  <si>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</si>
  <si>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</si>
  <si>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</si>
  <si>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</si>
  <si>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</si>
  <si>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</si>
  <si>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</si>
  <si>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</si>
  <si>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</si>
  <si>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</si>
  <si>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</si>
  <si>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</si>
  <si>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</si>
  <si>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</si>
  <si>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</si>
  <si>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</si>
  <si>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</si>
  <si>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</si>
  <si>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</si>
  <si>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</si>
  <si>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</si>
  <si>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</si>
  <si>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</si>
  <si>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</si>
  <si>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</si>
  <si>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</si>
  <si>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</si>
  <si>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</si>
  <si>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</si>
  <si>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</si>
  <si>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</si>
  <si>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</si>
  <si>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</si>
  <si>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</si>
  <si>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</si>
  <si>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</si>
  <si>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</si>
  <si>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</si>
  <si>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</si>
  <si>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</si>
  <si>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</si>
  <si>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</si>
  <si>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</si>
  <si>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</si>
  <si>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</si>
  <si>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</si>
  <si>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</si>
  <si>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</si>
  <si>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</si>
  <si>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</si>
  <si>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</si>
  <si>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</si>
  <si>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</si>
  <si>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</si>
  <si>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</si>
  <si>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</si>
  <si>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</si>
  <si>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</si>
  <si>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</si>
  <si>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</si>
  <si>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</si>
  <si>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</si>
  <si>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</si>
  <si>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</si>
  <si>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</si>
  <si>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</si>
  <si>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</si>
  <si>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</si>
  <si>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</si>
  <si>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</si>
  <si>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</si>
  <si>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</si>
  <si>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</si>
  <si>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</si>
  <si>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</si>
  <si>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</si>
  <si>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</si>
  <si>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</si>
  <si>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</si>
  <si>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</si>
  <si>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</si>
  <si>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</si>
  <si>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</si>
  <si>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</si>
  <si>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</si>
  <si>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</si>
  <si>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</si>
  <si>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</si>
  <si>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</si>
  <si>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</si>
  <si>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</si>
  <si>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</si>
  <si>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</si>
  <si>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</si>
  <si>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</si>
  <si>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</si>
  <si>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</si>
  <si>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</si>
  <si>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</si>
  <si>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</si>
  <si>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</si>
  <si>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</si>
  <si>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</si>
  <si>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</si>
  <si>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</si>
  <si>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</si>
  <si>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</si>
  <si>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</si>
  <si>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</si>
  <si>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</si>
  <si>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</si>
  <si>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</si>
  <si>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</si>
  <si>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</si>
  <si>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</si>
  <si>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</si>
  <si>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</si>
  <si>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</si>
  <si>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</si>
  <si>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</si>
  <si>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</si>
  <si>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</si>
  <si>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</si>
  <si>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</si>
  <si>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</si>
  <si>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</si>
  <si>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</si>
  <si>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</si>
  <si>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</si>
  <si>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</si>
  <si>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</si>
  <si>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</si>
  <si>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</si>
  <si>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</si>
  <si>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</si>
  <si>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</si>
  <si>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</si>
  <si>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</si>
  <si>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</si>
  <si>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</si>
  <si>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</si>
  <si>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</si>
  <si>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</si>
  <si>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</si>
  <si>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</si>
  <si>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</si>
  <si>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</si>
  <si>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</si>
  <si>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</si>
  <si>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</si>
  <si>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</si>
  <si>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</si>
  <si>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</si>
  <si>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</si>
  <si>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</si>
  <si>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</si>
  <si>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</si>
  <si>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</si>
  <si>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</si>
  <si>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</si>
  <si>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</si>
  <si>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</si>
  <si>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</si>
  <si>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</si>
  <si>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</si>
  <si>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</si>
  <si>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</si>
  <si>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</si>
  <si>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</si>
  <si>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</si>
  <si>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</si>
  <si>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</si>
  <si>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</si>
  <si>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</si>
  <si>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</si>
  <si>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</si>
  <si>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</si>
  <si>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</si>
  <si>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</si>
  <si>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</si>
  <si>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</si>
  <si>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</si>
  <si>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</si>
  <si>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</si>
  <si>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</si>
  <si>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</si>
  <si>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</si>
  <si>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</si>
  <si>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</si>
  <si>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</si>
  <si>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</si>
  <si>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</si>
  <si>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</si>
  <si>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</si>
  <si>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</si>
  <si>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</si>
  <si>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</si>
  <si>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</si>
  <si>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</si>
  <si>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</si>
  <si>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</si>
  <si>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</si>
  <si>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</si>
  <si>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</si>
  <si>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</si>
  <si>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</si>
  <si>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</si>
  <si>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</si>
  <si>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</si>
  <si>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</si>
  <si>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</si>
  <si>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</si>
  <si>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</si>
  <si>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</si>
  <si>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</si>
  <si>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</si>
  <si>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</si>
  <si>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</si>
  <si>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</si>
  <si>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</si>
  <si>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</si>
  <si>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</si>
  <si>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</si>
  <si>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</si>
  <si>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</si>
  <si>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</si>
  <si>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</si>
  <si>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</si>
  <si>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</si>
  <si>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</si>
  <si>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</si>
  <si>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</si>
  <si>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</si>
  <si>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</si>
  <si>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</si>
  <si>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</si>
  <si>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</si>
  <si>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</si>
  <si>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</si>
  <si>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</si>
  <si>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</si>
  <si>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</si>
  <si>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</si>
  <si>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</si>
  <si>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</si>
  <si>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</si>
  <si>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</si>
  <si>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</si>
  <si>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</si>
  <si>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</si>
  <si>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</si>
  <si>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</si>
  <si>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</si>
  <si>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</si>
  <si>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</si>
  <si>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</si>
  <si>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</si>
  <si>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</si>
  <si>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</si>
  <si>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</si>
  <si>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</si>
  <si>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</si>
  <si>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</si>
  <si>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</si>
  <si>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</si>
  <si>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</si>
  <si>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</si>
  <si>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</si>
  <si>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</si>
  <si>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</si>
  <si>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</si>
  <si>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</si>
  <si>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</si>
  <si>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</si>
  <si>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</si>
  <si>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</si>
  <si>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</si>
  <si>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</si>
  <si>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</si>
  <si>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</si>
  <si>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</si>
  <si>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</si>
  <si>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</si>
  <si>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</si>
  <si>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</si>
  <si>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</si>
  <si>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</si>
  <si>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</si>
  <si>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</si>
  <si>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</si>
  <si>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</si>
  <si>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</si>
  <si>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</si>
  <si>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</si>
  <si>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</si>
  <si>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</si>
  <si>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</si>
  <si>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</si>
  <si>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</si>
  <si>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</si>
  <si>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</si>
  <si>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</si>
  <si>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</si>
  <si>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</si>
  <si>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</si>
  <si>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</si>
  <si>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</si>
  <si>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</si>
  <si>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</si>
  <si>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</si>
  <si>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</si>
  <si>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</si>
  <si>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</si>
  <si>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</si>
  <si>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</si>
  <si>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</si>
  <si>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</si>
  <si>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</si>
  <si>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</si>
  <si>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</si>
  <si>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</si>
  <si>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</si>
  <si>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</si>
  <si>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</si>
  <si>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</si>
  <si>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</si>
  <si>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</si>
  <si>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</si>
  <si>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</si>
  <si>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</si>
  <si>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</si>
  <si>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</si>
  <si>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</si>
  <si>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</si>
  <si>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</si>
  <si>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</si>
  <si>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</si>
  <si>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</si>
  <si>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</si>
  <si>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</si>
  <si>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</si>
  <si>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</si>
  <si>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</si>
  <si>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</si>
  <si>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</si>
  <si>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</si>
  <si>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</si>
  <si>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</si>
  <si>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</si>
  <si>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</si>
  <si>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</si>
  <si>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</si>
  <si>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</si>
  <si>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</si>
  <si>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</si>
  <si>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</si>
  <si>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</si>
  <si>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</si>
  <si>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</si>
  <si>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</si>
  <si>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</si>
  <si>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</si>
  <si>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</si>
  <si>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</si>
  <si>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</si>
  <si>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</si>
  <si>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</si>
  <si>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</si>
  <si>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</si>
  <si>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</si>
  <si>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</si>
  <si>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</si>
  <si>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</si>
  <si>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</si>
  <si>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</si>
  <si>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</si>
  <si>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</si>
  <si>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</si>
  <si>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</si>
  <si>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</si>
  <si>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</si>
  <si>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</si>
  <si>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</si>
  <si>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</si>
  <si>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</si>
  <si>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</si>
  <si>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</si>
  <si>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</si>
  <si>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</si>
  <si>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</si>
  <si>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</si>
  <si>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</si>
  <si>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</si>
  <si>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</si>
  <si>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</si>
  <si>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</si>
  <si>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</si>
  <si>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</si>
  <si>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</si>
  <si>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</si>
  <si>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</si>
  <si>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</si>
  <si>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</si>
  <si>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</si>
  <si>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</si>
  <si>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</si>
  <si>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</si>
  <si>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</si>
  <si>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</si>
  <si>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</si>
  <si>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</si>
  <si>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</si>
  <si>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</si>
  <si>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</si>
  <si>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</si>
  <si>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</si>
  <si>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</si>
  <si>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</si>
  <si>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</si>
  <si>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</si>
  <si>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</si>
  <si>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</si>
  <si>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</si>
  <si>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</si>
  <si>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</si>
  <si>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</si>
  <si>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</si>
  <si>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</si>
  <si>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</si>
  <si>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</si>
  <si>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</si>
  <si>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</si>
  <si>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</si>
  <si>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</si>
  <si>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</si>
  <si>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</si>
  <si>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</si>
  <si>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</si>
  <si>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</si>
  <si>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</si>
  <si>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</si>
  <si>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</si>
  <si>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</si>
  <si>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</si>
  <si>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</si>
  <si>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</si>
  <si>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</si>
  <si>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</si>
  <si>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</si>
  <si>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</si>
  <si>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</si>
  <si>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</si>
  <si>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</si>
  <si>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</si>
  <si>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</si>
  <si>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</si>
  <si>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</si>
  <si>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</si>
  <si>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</si>
  <si>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</si>
  <si>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</si>
  <si>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</si>
  <si>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</si>
  <si>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</si>
  <si>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</si>
  <si>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</si>
  <si>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</si>
  <si>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</si>
  <si>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</si>
  <si>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</si>
  <si>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</si>
  <si>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</si>
  <si>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</si>
  <si>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</si>
  <si>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</si>
  <si>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</si>
  <si>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</si>
  <si>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</si>
  <si>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</si>
  <si>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</si>
  <si>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</si>
  <si>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</si>
  <si>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</si>
  <si>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</si>
  <si>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</si>
  <si>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</si>
  <si>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</si>
  <si>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</si>
  <si>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</si>
  <si>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</si>
  <si>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</si>
  <si>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</si>
  <si>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</si>
  <si>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</si>
  <si>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</si>
  <si>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</si>
  <si>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</si>
  <si>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</si>
  <si>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</si>
  <si>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</si>
  <si>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</si>
  <si>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</si>
  <si>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</si>
  <si>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</si>
  <si>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</si>
  <si>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</si>
  <si>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</si>
  <si>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</si>
  <si>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</si>
  <si>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</si>
  <si>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</si>
  <si>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</si>
  <si>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</si>
  <si>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</si>
  <si>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</si>
  <si>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</si>
  <si>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</si>
  <si>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</si>
  <si>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</si>
  <si>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</si>
  <si>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</si>
  <si>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</si>
  <si>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</si>
  <si>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</si>
  <si>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</si>
  <si>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</si>
  <si>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</si>
  <si>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</si>
  <si>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</si>
  <si>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</si>
  <si>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</si>
  <si>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</si>
  <si>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</si>
  <si>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</si>
  <si>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</si>
  <si>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</si>
  <si>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</si>
  <si>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</si>
  <si>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</si>
  <si>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</si>
  <si>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</si>
  <si>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</si>
  <si>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</si>
  <si>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</si>
  <si>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</si>
  <si>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</si>
  <si>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</si>
  <si>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</si>
  <si>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</si>
  <si>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</si>
  <si>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</si>
  <si>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</si>
  <si>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</si>
  <si>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</si>
  <si>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</si>
  <si>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</si>
  <si>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</si>
  <si>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</si>
  <si>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</si>
  <si>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</si>
  <si>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</si>
  <si>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</si>
  <si>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</si>
  <si>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</si>
  <si>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</si>
  <si>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</si>
  <si>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</si>
  <si>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</si>
  <si>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</si>
  <si>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</si>
  <si>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</si>
  <si>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</si>
  <si>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</si>
  <si>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</si>
  <si>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</si>
  <si>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</si>
  <si>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</si>
  <si>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</si>
  <si>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</si>
  <si>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</si>
  <si>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</si>
  <si>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</si>
  <si>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</si>
  <si>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</si>
  <si>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</si>
  <si>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</si>
  <si>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</si>
  <si>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</si>
  <si>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</si>
  <si>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</si>
  <si>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</si>
  <si>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</si>
  <si>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</si>
  <si>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</si>
  <si>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</si>
  <si>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</si>
  <si>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</si>
  <si>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</si>
  <si>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</si>
  <si>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</si>
  <si>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</si>
  <si>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</si>
  <si>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</si>
  <si>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</si>
  <si>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</si>
  <si>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</si>
  <si>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</si>
  <si>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</si>
  <si>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</si>
  <si>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</si>
  <si>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</si>
  <si>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</si>
  <si>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</si>
  <si>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</si>
  <si>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</si>
  <si>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</si>
  <si>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</si>
  <si>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</si>
  <si>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</si>
  <si>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</si>
  <si>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</si>
  <si>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</si>
  <si>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</si>
  <si>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</si>
  <si>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</si>
  <si>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</si>
  <si>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</si>
  <si>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</si>
  <si>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</si>
  <si>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</si>
  <si>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</si>
  <si>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</si>
  <si>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</si>
  <si>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</si>
  <si>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</si>
  <si>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</si>
  <si>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</si>
  <si>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</si>
  <si>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</si>
  <si>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</si>
  <si>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</si>
  <si>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</si>
  <si>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</si>
  <si>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</si>
  <si>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</si>
  <si>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</si>
  <si>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</si>
  <si>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</si>
  <si>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</si>
  <si>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</si>
  <si>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</si>
  <si>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</si>
  <si>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</si>
  <si>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</si>
  <si>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</si>
  <si>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</si>
  <si>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</si>
  <si>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</si>
  <si>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</si>
  <si>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</si>
  <si>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</si>
  <si>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</si>
  <si>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</si>
  <si>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</si>
  <si>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</si>
  <si>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</si>
  <si>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</si>
  <si>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</si>
  <si>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</si>
  <si>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</si>
  <si>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</si>
  <si>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</si>
  <si>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</si>
  <si>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</si>
  <si>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</si>
  <si>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</si>
  <si>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</si>
  <si>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</si>
  <si>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</si>
  <si>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</si>
  <si>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</si>
  <si>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</si>
  <si>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</si>
  <si>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</si>
  <si>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</si>
  <si>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</si>
  <si>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</si>
  <si>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</si>
  <si>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</si>
  <si>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</si>
  <si>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</si>
  <si>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</si>
  <si>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</si>
  <si>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</si>
  <si>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</si>
  <si>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</si>
  <si>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</si>
  <si>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</si>
  <si>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</si>
  <si>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</si>
  <si>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</si>
  <si>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</si>
  <si>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</si>
  <si>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</si>
  <si>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</si>
  <si>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</si>
  <si>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</si>
  <si>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</si>
  <si>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</si>
  <si>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</si>
  <si>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</si>
  <si>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</si>
  <si>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</si>
  <si>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</si>
  <si>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</si>
  <si>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</si>
  <si>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</si>
  <si>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</si>
  <si>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</si>
  <si>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</si>
  <si>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</si>
  <si>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</si>
  <si>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</si>
  <si>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</si>
  <si>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</si>
  <si>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</si>
  <si>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</si>
  <si>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</si>
  <si>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</si>
  <si>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</si>
  <si>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</si>
  <si>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</si>
  <si>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</si>
  <si>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</si>
  <si>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</si>
  <si>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</si>
  <si>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</si>
  <si>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</si>
  <si>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</si>
  <si>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</si>
  <si>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</si>
  <si>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</si>
  <si>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</si>
  <si>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</si>
  <si>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</si>
  <si>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</si>
  <si>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</si>
  <si>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</si>
  <si>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</si>
  <si>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</si>
  <si>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</si>
  <si>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</si>
  <si>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</si>
  <si>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</si>
  <si>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</si>
  <si>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</si>
  <si>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</si>
  <si>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</si>
  <si>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</si>
  <si>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</si>
  <si>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</si>
  <si>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</si>
  <si>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</si>
  <si>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</si>
  <si>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</si>
  <si>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</si>
  <si>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</si>
  <si>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</si>
  <si>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</si>
  <si>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</si>
  <si>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</si>
  <si>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</si>
  <si>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</si>
  <si>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</si>
  <si>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</si>
  <si>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</si>
  <si>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</si>
  <si>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</si>
  <si>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</si>
  <si>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</si>
  <si>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</si>
  <si>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</si>
  <si>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</si>
  <si>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</si>
  <si>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</si>
  <si>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</si>
  <si>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</si>
  <si>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</si>
  <si>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</si>
  <si>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</si>
  <si>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</si>
  <si>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</si>
  <si>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</si>
  <si>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</si>
  <si>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</si>
  <si>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</si>
  <si>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</si>
  <si>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</si>
  <si>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</si>
  <si>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</si>
  <si>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</si>
  <si>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</si>
  <si>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</si>
  <si>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</si>
  <si>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</si>
  <si>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</si>
  <si>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</si>
  <si>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</si>
  <si>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</si>
  <si>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</si>
  <si>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</si>
  <si>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</si>
  <si>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</si>
  <si>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</si>
  <si>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</si>
  <si>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</si>
  <si>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</si>
  <si>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</si>
  <si>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</si>
  <si>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</si>
  <si>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</si>
  <si>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</si>
  <si>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</si>
  <si>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</si>
  <si>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</si>
  <si>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</si>
  <si>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</si>
  <si>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</si>
  <si>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</si>
  <si>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</si>
  <si>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</si>
  <si>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</si>
  <si>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</si>
  <si>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</si>
  <si>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</si>
  <si>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</si>
  <si>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</si>
  <si>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</si>
  <si>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</si>
  <si>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</si>
  <si>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</si>
  <si>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</si>
  <si>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</si>
  <si>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</si>
  <si>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</si>
  <si>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</si>
  <si>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</si>
  <si>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</si>
  <si>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</si>
  <si>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</si>
  <si>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</si>
  <si>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</si>
  <si>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</si>
  <si>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</si>
  <si>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</si>
  <si>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</si>
  <si>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</si>
  <si>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</si>
  <si>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</si>
  <si>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</si>
  <si>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</si>
  <si>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</si>
  <si>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</si>
  <si>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</si>
  <si>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</si>
  <si>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</si>
  <si>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</si>
  <si>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</si>
  <si>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</si>
  <si>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</si>
  <si>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</si>
  <si>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</si>
  <si>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</si>
  <si>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</si>
  <si>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</si>
  <si>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</si>
  <si>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</si>
  <si>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</si>
  <si>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</si>
  <si>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</si>
  <si>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</si>
  <si>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</si>
  <si>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</si>
  <si>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</si>
  <si>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</si>
  <si>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</si>
  <si>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</si>
  <si>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</si>
  <si>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</si>
  <si>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</si>
  <si>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</si>
  <si>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</si>
  <si>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</si>
  <si>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</si>
  <si>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</si>
  <si>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</si>
  <si>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</si>
  <si>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</si>
  <si>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</si>
  <si>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</si>
  <si>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</si>
  <si>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</si>
  <si>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</si>
  <si>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</si>
  <si>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</si>
  <si>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</si>
  <si>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</si>
  <si>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</si>
  <si>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</si>
  <si>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</si>
  <si>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</si>
  <si>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</si>
  <si>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</si>
  <si>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</si>
  <si>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</si>
  <si>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</si>
  <si>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</si>
  <si>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</si>
  <si>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</si>
  <si>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</si>
  <si>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</si>
  <si>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</si>
  <si>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</si>
  <si>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</si>
  <si>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</si>
  <si>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</si>
  <si>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</si>
  <si>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</si>
  <si>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</si>
  <si>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</si>
  <si>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</si>
  <si>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</si>
  <si>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</si>
  <si>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</si>
  <si>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</si>
  <si>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</si>
  <si>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</si>
  <si>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</si>
  <si>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</si>
  <si>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</si>
  <si>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</si>
  <si>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</si>
  <si>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</si>
  <si>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</si>
  <si>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</si>
  <si>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</si>
  <si>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</si>
  <si>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</si>
  <si>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</si>
  <si>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</si>
  <si>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</si>
  <si>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</si>
  <si>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</si>
  <si>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</si>
  <si>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</si>
  <si>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</si>
  <si>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</si>
  <si>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</si>
  <si>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</si>
  <si>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</si>
  <si>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</si>
  <si>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</si>
  <si>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</si>
  <si>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</si>
  <si>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</si>
  <si>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</si>
  <si>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</si>
  <si>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</si>
  <si>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</si>
  <si>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</si>
  <si>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</si>
  <si>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</si>
  <si>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</si>
  <si>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</si>
  <si>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</si>
  <si>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</si>
  <si>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</si>
  <si>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</si>
  <si>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</si>
  <si>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</si>
  <si>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</si>
  <si>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</si>
  <si>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</si>
  <si>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</si>
  <si>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</si>
  <si>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</si>
  <si>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</si>
  <si>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</si>
  <si>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</si>
  <si>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</si>
  <si>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</si>
  <si>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</si>
  <si>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</si>
  <si>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</si>
  <si>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</si>
  <si>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</si>
  <si>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</si>
  <si>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</si>
  <si>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</si>
  <si>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</si>
  <si>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</si>
  <si>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</si>
  <si>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</si>
  <si>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</si>
  <si>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</si>
  <si>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</si>
  <si>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</si>
  <si>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</si>
  <si>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</si>
  <si>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</si>
  <si>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</si>
  <si>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</si>
  <si>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</si>
  <si>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</si>
  <si>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</si>
  <si>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</si>
  <si>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</si>
  <si>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</si>
  <si>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</si>
  <si>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</si>
  <si>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</si>
  <si>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</si>
  <si>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</si>
  <si>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</si>
  <si>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</si>
  <si>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</si>
  <si>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</si>
  <si>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</si>
  <si>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</si>
  <si>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</si>
  <si>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</si>
  <si>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</si>
  <si>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</si>
  <si>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</si>
  <si>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</si>
  <si>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</si>
  <si>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</si>
  <si>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</si>
  <si>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</si>
  <si>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</si>
  <si>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</si>
  <si>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</si>
  <si>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</si>
  <si>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</si>
  <si>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</si>
  <si>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</si>
  <si>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</si>
  <si>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</si>
  <si>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</si>
  <si>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</si>
  <si>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</si>
  <si>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</si>
  <si>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</si>
  <si>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</si>
  <si>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</si>
  <si>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</si>
  <si>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</si>
  <si>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</si>
  <si>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</si>
  <si>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</si>
  <si>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</si>
  <si>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</si>
  <si>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</si>
  <si>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</si>
  <si>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</si>
  <si>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</si>
  <si>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</si>
  <si>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</si>
  <si>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</si>
  <si>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</si>
  <si>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</si>
  <si>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</si>
  <si>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</si>
  <si>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</si>
  <si>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</si>
  <si>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</si>
  <si>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</si>
  <si>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</si>
  <si>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</si>
  <si>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</si>
  <si>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</si>
  <si>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</si>
  <si>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</si>
  <si>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</si>
  <si>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</si>
  <si>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</si>
  <si>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</si>
  <si>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</si>
  <si>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</si>
  <si>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</si>
  <si>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</si>
  <si>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</si>
  <si>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</si>
  <si>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</si>
  <si>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</si>
  <si>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</si>
  <si>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</si>
  <si>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</si>
  <si>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</si>
  <si>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</si>
  <si>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</si>
  <si>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</si>
  <si>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</si>
  <si>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</si>
  <si>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</si>
  <si>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</si>
  <si>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</si>
  <si>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</si>
  <si>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</si>
  <si>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</si>
  <si>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</si>
  <si>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</si>
  <si>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</si>
  <si>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</si>
  <si>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</si>
  <si>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</si>
  <si>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</si>
  <si>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</si>
  <si>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</si>
  <si>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</si>
  <si>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</si>
  <si>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</si>
  <si>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</si>
  <si>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</si>
  <si>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</si>
  <si>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</si>
  <si>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</si>
  <si>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</si>
  <si>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</si>
  <si>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</si>
  <si>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</si>
  <si>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</si>
  <si>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</si>
  <si>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</si>
  <si>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</si>
  <si>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</si>
  <si>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</si>
  <si>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</si>
  <si>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</si>
  <si>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</si>
  <si>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</si>
  <si>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</si>
  <si>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</si>
  <si>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</si>
  <si>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</si>
  <si>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</si>
  <si>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</si>
  <si>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</si>
  <si>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</si>
  <si>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</si>
  <si>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</si>
  <si>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</si>
  <si>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</si>
  <si>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</si>
  <si>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</si>
  <si>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</si>
  <si>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</si>
  <si>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</si>
  <si>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</si>
  <si>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</si>
  <si>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</si>
  <si>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</si>
  <si>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</si>
  <si>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</si>
  <si>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</si>
  <si>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</si>
  <si>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</si>
  <si>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</si>
  <si>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</si>
  <si>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</si>
  <si>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</si>
  <si>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</si>
  <si>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</si>
  <si>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</si>
  <si>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</si>
  <si>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</si>
  <si>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</si>
  <si>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</si>
  <si>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</si>
  <si>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</si>
  <si>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</si>
  <si>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</si>
  <si>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</si>
  <si>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</si>
  <si>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</si>
  <si>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</si>
  <si>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</si>
  <si>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</si>
  <si>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</si>
  <si>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</si>
  <si>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</si>
  <si>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</si>
  <si>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</si>
  <si>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</si>
  <si>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</si>
  <si>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</si>
  <si>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</si>
  <si>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</si>
  <si>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</si>
  <si>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</si>
  <si>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</si>
  <si>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</si>
  <si>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</si>
  <si>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</si>
  <si>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</si>
  <si>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</si>
  <si>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</si>
  <si>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</si>
  <si>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</si>
  <si>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</si>
  <si>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</si>
  <si>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</si>
  <si>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</si>
  <si>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</si>
  <si>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</si>
  <si>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</si>
  <si>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</si>
  <si>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</si>
  <si>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</si>
  <si>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</si>
  <si>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</si>
  <si>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</si>
  <si>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</si>
  <si>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</si>
  <si>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</si>
  <si>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</si>
  <si>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</si>
  <si>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</si>
  <si>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</si>
  <si>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</si>
  <si>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</si>
  <si>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</si>
  <si>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</si>
  <si>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</si>
  <si>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</si>
  <si>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</si>
  <si>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</si>
  <si>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</si>
  <si>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</si>
  <si>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</si>
  <si>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</si>
  <si>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</si>
  <si>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</si>
  <si>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</si>
  <si>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</si>
  <si>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</si>
  <si>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</si>
  <si>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</si>
  <si>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</si>
  <si>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</si>
  <si>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</si>
  <si>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</si>
  <si>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</si>
  <si>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</si>
  <si>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</si>
  <si>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</si>
  <si>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</si>
  <si>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</si>
  <si>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</si>
  <si>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</si>
  <si>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</si>
  <si>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</si>
  <si>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</si>
  <si>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</si>
  <si>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</si>
  <si>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</si>
  <si>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</si>
  <si>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</si>
  <si>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</si>
  <si>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</si>
  <si>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</si>
  <si>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</si>
  <si>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</si>
  <si>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</si>
  <si>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</si>
  <si>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</si>
  <si>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</si>
  <si>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</si>
  <si>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</si>
  <si>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</si>
  <si>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</si>
  <si>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</si>
  <si>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</si>
  <si>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</si>
  <si>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</si>
  <si>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</si>
  <si>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</si>
  <si>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</si>
  <si>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</si>
  <si>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</si>
  <si>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</si>
  <si>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</si>
  <si>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</si>
  <si>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</si>
  <si>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</si>
  <si>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</si>
  <si>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</si>
  <si>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</si>
  <si>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</si>
  <si>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</si>
  <si>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</si>
  <si>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</si>
  <si>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</si>
  <si>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</si>
  <si>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</si>
  <si>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</si>
  <si>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</si>
  <si>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</si>
  <si>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</si>
  <si>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</si>
  <si>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</si>
  <si>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</si>
  <si>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</si>
  <si>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</si>
  <si>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</si>
  <si>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</si>
  <si>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</si>
  <si>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</si>
  <si>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</si>
  <si>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</si>
  <si>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</si>
  <si>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</si>
  <si>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</si>
  <si>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</si>
  <si>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</si>
  <si>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</si>
  <si>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</si>
  <si>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</si>
  <si>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</si>
  <si>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</si>
  <si>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</si>
  <si>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</si>
  <si>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</si>
  <si>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</si>
  <si>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</si>
  <si>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</si>
  <si>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</si>
  <si>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</si>
  <si>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</si>
  <si>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</si>
  <si>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</si>
  <si>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</si>
  <si>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</si>
  <si>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</si>
  <si>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</si>
  <si>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</si>
  <si>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</si>
  <si>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</si>
  <si>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</si>
  <si>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</si>
  <si>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</si>
  <si>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</si>
  <si>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</si>
  <si>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</si>
  <si>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</si>
  <si>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</si>
  <si>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</si>
  <si>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</si>
  <si>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</si>
  <si>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</si>
  <si>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</si>
  <si>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</si>
  <si>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</si>
  <si>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</si>
  <si>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</si>
  <si>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</si>
  <si>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</si>
  <si>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</si>
  <si>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</si>
  <si>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</si>
  <si>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</si>
  <si>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</si>
  <si>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</si>
  <si>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</si>
  <si>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</si>
  <si>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</si>
  <si>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</si>
  <si>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</si>
  <si>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</si>
  <si>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</si>
  <si>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</si>
  <si>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</si>
  <si>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</si>
  <si>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</si>
  <si>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</si>
  <si>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</si>
  <si>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</si>
  <si>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</si>
  <si>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</si>
  <si>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</si>
  <si>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</si>
  <si>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</si>
  <si>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</si>
  <si>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</si>
  <si>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</si>
  <si>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</si>
  <si>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</si>
  <si>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</si>
  <si>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</si>
  <si>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</si>
  <si>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</si>
  <si>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</si>
  <si>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</si>
  <si>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</si>
  <si>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</si>
  <si>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</si>
  <si>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</si>
  <si>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</si>
  <si>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</si>
  <si>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</si>
  <si>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</si>
  <si>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</si>
  <si>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</si>
  <si>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</si>
  <si>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</si>
  <si>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</si>
  <si>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</si>
  <si>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</si>
  <si>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</si>
  <si>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</si>
  <si>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</si>
  <si>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</si>
  <si>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</si>
  <si>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</si>
  <si>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</si>
  <si>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</si>
  <si>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</si>
  <si>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</si>
  <si>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</si>
  <si>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</si>
  <si>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</si>
  <si>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</si>
  <si>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</si>
  <si>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</si>
  <si>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</si>
  <si>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</si>
  <si>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</si>
  <si>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</si>
  <si>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</si>
  <si>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</si>
  <si>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</si>
  <si>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</si>
  <si>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</si>
  <si>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</si>
  <si>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</si>
  <si>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</si>
  <si>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</si>
  <si>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</si>
  <si>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</si>
  <si>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</si>
  <si>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</si>
  <si>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</si>
  <si>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</si>
  <si>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</si>
  <si>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</si>
  <si>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</si>
  <si>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</si>
  <si>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</si>
  <si>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</si>
  <si>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</si>
  <si>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</si>
  <si>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</si>
  <si>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</si>
  <si>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</si>
  <si>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</si>
  <si>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</si>
  <si>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</si>
  <si>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</si>
  <si>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</si>
  <si>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</si>
  <si>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</si>
  <si>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</si>
  <si>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</si>
  <si>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</si>
  <si>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</si>
  <si>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</si>
  <si>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</si>
  <si>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</si>
  <si>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</si>
  <si>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</si>
  <si>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</si>
  <si>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</si>
  <si>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</si>
  <si>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</si>
  <si>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</si>
  <si>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</si>
  <si>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</si>
  <si>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</si>
  <si>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</si>
  <si>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</si>
  <si>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</si>
  <si>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</si>
  <si>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</si>
  <si>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</si>
  <si>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</si>
  <si>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</si>
  <si>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</si>
  <si>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</si>
  <si>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</si>
  <si>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</si>
  <si>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</si>
  <si>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</si>
  <si>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</si>
  <si>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</si>
  <si>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</si>
  <si>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</si>
  <si>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</si>
  <si>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</si>
  <si>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</si>
  <si>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</si>
  <si>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</si>
  <si>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</si>
  <si>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</si>
  <si>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</si>
  <si>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</si>
  <si>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</si>
  <si>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</si>
  <si>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</si>
  <si>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</si>
  <si>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</si>
  <si>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</si>
  <si>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</si>
  <si>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</si>
  <si>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</si>
  <si>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</si>
  <si>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</si>
  <si>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</si>
  <si>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</si>
  <si>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</si>
  <si>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</si>
  <si>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</si>
  <si>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</si>
  <si>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</si>
  <si>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</si>
  <si>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</si>
  <si>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</si>
  <si>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</si>
  <si>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</si>
  <si>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</si>
  <si>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</si>
  <si>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</si>
  <si>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</si>
  <si>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</si>
  <si>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</si>
  <si>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</si>
  <si>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</si>
  <si>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</si>
  <si>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</si>
  <si>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</si>
  <si>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</si>
  <si>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</si>
  <si>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</si>
  <si>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</si>
  <si>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</si>
  <si>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</si>
  <si>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</si>
  <si>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</si>
  <si>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</si>
  <si>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</si>
  <si>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</si>
  <si>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</si>
  <si>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</si>
  <si>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</si>
  <si>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</si>
  <si>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</si>
  <si>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</si>
  <si>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</si>
  <si>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</si>
  <si>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</si>
  <si>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</si>
  <si>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</si>
  <si>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</si>
  <si>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</si>
  <si>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</si>
  <si>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</si>
  <si>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</si>
  <si>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</si>
  <si>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</si>
  <si>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</si>
  <si>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</si>
  <si>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</si>
  <si>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</si>
  <si>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</si>
  <si>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</si>
  <si>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</si>
  <si>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</si>
  <si>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</si>
  <si>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</si>
  <si>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</si>
  <si>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</si>
  <si>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</si>
  <si>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</si>
  <si>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</si>
  <si>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</si>
  <si>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</si>
  <si>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</si>
  <si>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</si>
  <si>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</si>
  <si>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</si>
  <si>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</si>
  <si>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</si>
  <si>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</si>
  <si>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</si>
  <si>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</si>
  <si>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</si>
  <si>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</si>
  <si>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</si>
  <si>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</si>
  <si>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</si>
  <si>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</si>
  <si>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</si>
  <si>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</si>
  <si>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</si>
  <si>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</si>
  <si>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</si>
  <si>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</si>
  <si>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</si>
  <si>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</si>
  <si>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</si>
  <si>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</si>
  <si>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</si>
  <si>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</si>
  <si>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</si>
  <si>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</si>
  <si>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</si>
  <si>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</si>
  <si>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</si>
  <si>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</si>
  <si>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</si>
  <si>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</si>
  <si>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</si>
  <si>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</si>
  <si>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</si>
  <si>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</si>
  <si>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</si>
  <si>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</si>
  <si>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</si>
  <si>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</si>
  <si>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</si>
  <si>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</si>
  <si>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</si>
  <si>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</si>
  <si>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</si>
  <si>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</si>
  <si>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</si>
  <si>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</si>
  <si>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</si>
  <si>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</si>
  <si>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</si>
  <si>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</si>
  <si>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</si>
  <si>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</si>
  <si>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</si>
  <si>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</si>
  <si>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</si>
  <si>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</si>
  <si>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</si>
  <si>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</si>
  <si>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</si>
  <si>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</si>
  <si>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</si>
  <si>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</si>
  <si>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</si>
  <si>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</si>
  <si>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</si>
  <si>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</si>
  <si>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</si>
  <si>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</si>
  <si>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</si>
  <si>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</si>
  <si>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</si>
  <si>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</si>
  <si>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</si>
  <si>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</si>
  <si>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</si>
  <si>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</si>
  <si>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</si>
  <si>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</si>
  <si>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</si>
  <si>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</si>
  <si>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</si>
  <si>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</si>
  <si>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</si>
  <si>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</si>
  <si>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</si>
  <si>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</si>
  <si>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</si>
  <si>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</si>
  <si>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</si>
  <si>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</si>
  <si>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</si>
  <si>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</si>
  <si>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</si>
  <si>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</si>
  <si>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</si>
  <si>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</si>
  <si>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</si>
  <si>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</si>
  <si>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</si>
  <si>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</si>
  <si>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</si>
  <si>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</si>
  <si>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</si>
  <si>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</si>
  <si>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</si>
  <si>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</si>
  <si>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</si>
  <si>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</si>
  <si>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</si>
  <si>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</si>
  <si>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</si>
  <si>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</si>
  <si>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</si>
  <si>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</si>
  <si>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</si>
  <si>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</si>
  <si>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</si>
  <si>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</si>
  <si>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</si>
  <si>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</si>
  <si>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</si>
  <si>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</si>
  <si>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</si>
  <si>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</si>
  <si>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</si>
  <si>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</si>
  <si>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</si>
  <si>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</si>
  <si>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</si>
  <si>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</si>
  <si>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</si>
  <si>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</si>
  <si>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</si>
  <si>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</si>
  <si>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</si>
  <si>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</si>
  <si>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</si>
  <si>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</si>
  <si>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</si>
  <si>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</si>
  <si>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</si>
  <si>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</si>
  <si>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</si>
  <si>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</si>
  <si>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</si>
  <si>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</si>
  <si>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</si>
  <si>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</si>
  <si>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</si>
  <si>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</si>
  <si>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</si>
  <si>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</si>
  <si>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</si>
  <si>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</si>
  <si>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</si>
  <si>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</si>
  <si>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</si>
  <si>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</si>
  <si>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</si>
  <si>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</si>
  <si>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</si>
  <si>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</si>
  <si>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</si>
  <si>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</si>
  <si>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</si>
  <si>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</si>
  <si>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</si>
  <si>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</si>
  <si>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</si>
  <si>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</si>
  <si>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</si>
  <si>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</si>
  <si>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</si>
  <si>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</si>
  <si>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</si>
  <si>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</si>
  <si>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</si>
  <si>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</si>
  <si>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</si>
  <si>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</si>
  <si>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</si>
  <si>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</si>
  <si>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</si>
  <si>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</si>
  <si>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</si>
  <si>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</si>
  <si>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</si>
  <si>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</si>
  <si>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</si>
  <si>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</si>
  <si>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</si>
  <si>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</si>
  <si>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</si>
  <si>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</si>
  <si>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</si>
  <si>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</si>
  <si>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</si>
  <si>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</si>
  <si>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</si>
  <si>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</si>
  <si>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</si>
  <si>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</si>
  <si>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</si>
  <si>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</si>
  <si>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</si>
  <si>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</si>
  <si>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</si>
  <si>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</si>
  <si>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</si>
  <si>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</si>
  <si>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</si>
  <si>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</si>
  <si>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</si>
  <si>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</si>
  <si>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</si>
  <si>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</si>
  <si>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</si>
  <si>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</si>
  <si>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</si>
  <si>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</si>
  <si>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</si>
  <si>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</si>
  <si>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</si>
  <si>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</si>
  <si>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</si>
  <si>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</si>
  <si>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</si>
  <si>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</si>
  <si>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</si>
  <si>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</si>
  <si>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</si>
  <si>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</si>
  <si>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</si>
  <si>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</si>
  <si>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</si>
  <si>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</si>
  <si>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</si>
  <si>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</si>
  <si>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</si>
  <si>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</si>
  <si>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</si>
  <si>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</si>
  <si>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</si>
  <si>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</si>
  <si>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</si>
  <si>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</si>
  <si>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</si>
  <si>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</si>
  <si>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</si>
  <si>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</si>
  <si>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</si>
  <si>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</si>
  <si>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</si>
  <si>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</si>
  <si>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</si>
  <si>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</si>
  <si>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</si>
  <si>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</si>
  <si>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</si>
  <si>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</si>
  <si>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</si>
  <si>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</si>
  <si>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</si>
  <si>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</si>
  <si>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</si>
  <si>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</si>
  <si>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</si>
  <si>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</si>
  <si>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</si>
  <si>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</si>
  <si>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</si>
  <si>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</si>
  <si>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</si>
  <si>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</si>
  <si>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</si>
  <si>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</si>
  <si>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</si>
  <si>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</si>
  <si>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</si>
  <si>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</si>
  <si>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</si>
  <si>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</si>
  <si>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</si>
  <si>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</si>
  <si>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</si>
  <si>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</si>
  <si>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</si>
  <si>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</si>
  <si>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</si>
  <si>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</si>
  <si>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</si>
  <si>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</si>
  <si>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</si>
  <si>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</si>
  <si>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</si>
  <si>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</si>
  <si>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</si>
  <si>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</si>
  <si>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</si>
  <si>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</si>
  <si>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</si>
  <si>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</si>
  <si>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</si>
  <si>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</si>
  <si>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</si>
  <si>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</si>
  <si>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</si>
  <si>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</si>
  <si>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</si>
  <si>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</si>
  <si>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</si>
  <si>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</si>
  <si>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</si>
  <si>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</si>
  <si>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</si>
  <si>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</si>
  <si>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</si>
  <si>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</si>
  <si>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</si>
  <si>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</si>
  <si>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</si>
  <si>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</si>
  <si>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</si>
  <si>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</si>
  <si>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</si>
  <si>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</si>
  <si>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</si>
  <si>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</si>
  <si>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</si>
  <si>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</si>
  <si>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</si>
  <si>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</si>
  <si>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</si>
  <si>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</si>
  <si>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</si>
  <si>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</si>
  <si>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</si>
  <si>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</si>
  <si>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</si>
  <si>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</si>
  <si>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</si>
  <si>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</si>
  <si>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</si>
  <si>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</si>
  <si>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</si>
  <si>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</si>
  <si>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</si>
  <si>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</si>
  <si>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</si>
  <si>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</si>
  <si>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</si>
  <si>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</si>
  <si>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</si>
  <si>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</si>
  <si>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</si>
  <si>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</si>
  <si>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</si>
  <si>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</si>
  <si>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</si>
  <si>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</si>
  <si>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</si>
  <si>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</si>
  <si>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</si>
  <si>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</si>
  <si>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</si>
  <si>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</si>
  <si>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</si>
  <si>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</si>
  <si>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</si>
  <si>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</si>
  <si>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</si>
  <si>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</si>
  <si>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</si>
  <si>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</si>
  <si>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</si>
  <si>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</si>
  <si>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</si>
  <si>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</si>
  <si>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</si>
  <si>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</si>
  <si>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</si>
  <si>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</si>
  <si>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</si>
  <si>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</si>
  <si>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</si>
  <si>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</si>
  <si>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</si>
  <si>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</si>
  <si>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</si>
  <si>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</si>
  <si>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</si>
  <si>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</si>
  <si>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</si>
  <si>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</si>
  <si>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</si>
  <si>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</si>
  <si>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</si>
  <si>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</si>
  <si>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</si>
  <si>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</si>
  <si>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</si>
  <si>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</si>
  <si>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</si>
  <si>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</si>
  <si>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</si>
  <si>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</si>
  <si>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</si>
  <si>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</si>
  <si>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</si>
  <si>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</si>
  <si>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</si>
  <si>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</si>
  <si>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</si>
  <si>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</si>
  <si>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</si>
  <si>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</si>
  <si>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</si>
  <si>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</si>
  <si>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</si>
  <si>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</si>
  <si>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</si>
  <si>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</si>
  <si>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</si>
  <si>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</si>
  <si>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</si>
  <si>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</si>
  <si>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</si>
  <si>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</si>
  <si>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</si>
  <si>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</si>
  <si>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</si>
  <si>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</si>
  <si>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</si>
  <si>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</si>
  <si>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</si>
  <si>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</si>
  <si>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</si>
  <si>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</si>
  <si>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</si>
  <si>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</si>
  <si>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</si>
  <si>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</si>
  <si>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</si>
  <si>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</si>
  <si>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</si>
  <si>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</si>
  <si>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</si>
  <si>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</si>
  <si>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</si>
  <si>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</si>
  <si>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</si>
  <si>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</si>
  <si>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</si>
  <si>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</si>
  <si>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</si>
  <si>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</si>
  <si>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</si>
  <si>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</si>
  <si>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</si>
  <si>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</si>
  <si>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</si>
  <si>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</si>
  <si>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</si>
  <si>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</si>
  <si>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</si>
  <si>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</si>
  <si>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</si>
  <si>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</si>
  <si>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</si>
  <si>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</si>
  <si>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</si>
  <si>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</si>
  <si>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</si>
  <si>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</si>
  <si>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</si>
  <si>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</si>
  <si>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</si>
  <si>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</si>
  <si>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</si>
  <si>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</si>
  <si>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</si>
  <si>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</si>
  <si>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</si>
  <si>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</si>
  <si>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</si>
  <si>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</si>
  <si>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</si>
  <si>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</si>
  <si>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</si>
  <si>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</si>
  <si>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</si>
  <si>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</si>
  <si>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</si>
  <si>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</si>
  <si>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</si>
  <si>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</si>
  <si>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</si>
  <si>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</si>
  <si>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</si>
  <si>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</si>
  <si>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</si>
  <si>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</si>
  <si>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</si>
  <si>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</si>
  <si>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</si>
  <si>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</si>
  <si>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</si>
  <si>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</si>
  <si>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</si>
  <si>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</si>
  <si>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</si>
  <si>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</si>
  <si>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</si>
  <si>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</si>
  <si>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</si>
  <si>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</si>
  <si>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</si>
  <si>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</si>
  <si>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</si>
  <si>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</si>
  <si>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</si>
  <si>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</si>
  <si>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</si>
  <si>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</si>
  <si>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</si>
  <si>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</si>
  <si>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</si>
  <si>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</si>
  <si>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</si>
  <si>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</si>
  <si>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</si>
  <si>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</si>
  <si>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</si>
  <si>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</si>
  <si>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</si>
  <si>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</si>
  <si>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</si>
  <si>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</si>
  <si>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</si>
  <si>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</si>
  <si>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</si>
  <si>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</si>
  <si>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</si>
  <si>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</si>
  <si>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</si>
  <si>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</si>
  <si>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</si>
  <si>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</si>
  <si>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</si>
  <si>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</si>
  <si>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</si>
  <si>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</si>
  <si>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</si>
  <si>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</si>
  <si>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</si>
  <si>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</si>
  <si>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</si>
  <si>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</si>
  <si>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</si>
  <si>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</si>
  <si>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</si>
  <si>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</si>
  <si>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</si>
  <si>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</si>
  <si>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</si>
  <si>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</si>
  <si>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</si>
  <si>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</si>
  <si>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</si>
  <si>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</si>
  <si>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</si>
  <si>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</si>
  <si>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</si>
  <si>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</si>
  <si>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</si>
  <si>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</si>
  <si>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</si>
  <si>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</si>
  <si>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</si>
  <si>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</si>
  <si>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</si>
  <si>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</si>
  <si>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</si>
  <si>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</si>
  <si>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</si>
  <si>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</si>
  <si>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</si>
  <si>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</si>
  <si>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</si>
  <si>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</si>
  <si>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</si>
  <si>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</si>
  <si>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</si>
  <si>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</si>
  <si>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</si>
  <si>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</si>
  <si>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</si>
  <si>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</si>
  <si>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</si>
  <si>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</si>
  <si>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</si>
  <si>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</si>
  <si>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</si>
  <si>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</si>
  <si>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</si>
  <si>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</si>
  <si>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</si>
  <si>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</si>
  <si>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</si>
  <si>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</si>
  <si>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</si>
  <si>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</si>
  <si>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</si>
  <si>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</si>
  <si>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</si>
  <si>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</si>
  <si>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</si>
  <si>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</si>
  <si>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</si>
  <si>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</si>
  <si>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</si>
  <si>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</si>
  <si>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</si>
  <si>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</si>
  <si>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</si>
  <si>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</si>
  <si>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</si>
  <si>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</si>
  <si>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</si>
  <si>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</si>
  <si>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</si>
  <si>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</si>
  <si>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</si>
  <si>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</si>
  <si>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</si>
  <si>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</si>
  <si>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</si>
  <si>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</si>
  <si>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</si>
  <si>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</si>
  <si>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</si>
  <si>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</si>
  <si>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</si>
  <si>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</si>
  <si>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</si>
  <si>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</si>
  <si>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</si>
  <si>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</si>
  <si>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</si>
  <si>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</si>
  <si>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</si>
  <si>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</si>
  <si>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</si>
  <si>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</si>
  <si>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</si>
  <si>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</si>
  <si>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</si>
  <si>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</si>
  <si>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</si>
  <si>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</si>
  <si>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</si>
  <si>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</si>
  <si>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</si>
  <si>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</si>
  <si>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</si>
  <si>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</si>
  <si>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</si>
  <si>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</si>
  <si>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</si>
  <si>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</si>
  <si>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</si>
  <si>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</si>
  <si>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</si>
  <si>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</si>
  <si>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</si>
  <si>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</si>
  <si>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</si>
  <si>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</si>
  <si>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</si>
  <si>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</si>
  <si>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</si>
  <si>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</si>
  <si>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</si>
  <si>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</si>
  <si>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</si>
  <si>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</si>
  <si>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</si>
  <si>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</si>
  <si>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</si>
  <si>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</si>
  <si>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</si>
  <si>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</si>
  <si>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</si>
  <si>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</si>
  <si>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</si>
  <si>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</si>
  <si>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</si>
  <si>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</si>
  <si>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</si>
  <si>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</si>
  <si>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</si>
  <si>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</si>
  <si>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</si>
  <si>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</si>
  <si>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</si>
  <si>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</si>
  <si>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</si>
  <si>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</si>
  <si>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</si>
  <si>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</si>
  <si>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</si>
  <si>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</si>
  <si>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</si>
  <si>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</si>
  <si>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</si>
  <si>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</si>
  <si>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</si>
  <si>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</si>
  <si>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</si>
  <si>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</si>
  <si>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</si>
  <si>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</si>
  <si>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</si>
  <si>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</si>
  <si>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</si>
  <si>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</si>
  <si>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</si>
  <si>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</si>
  <si>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</si>
  <si>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</si>
  <si>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</si>
  <si>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</si>
  <si>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</si>
  <si>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</si>
  <si>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</si>
  <si>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</si>
  <si>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</si>
  <si>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</si>
  <si>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</si>
  <si>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</si>
  <si>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</si>
  <si>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</si>
  <si>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</si>
  <si>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</si>
  <si>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</si>
  <si>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</si>
  <si>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</si>
  <si>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</si>
  <si>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</si>
  <si>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</si>
  <si>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</si>
  <si>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</si>
  <si>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</si>
  <si>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</si>
  <si>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</si>
  <si>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</si>
  <si>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</si>
  <si>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</si>
  <si>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</si>
  <si>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</si>
  <si>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</si>
  <si>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</si>
  <si>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</si>
  <si>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</si>
  <si>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</si>
  <si>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</si>
  <si>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</si>
  <si>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</si>
  <si>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</si>
  <si>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</si>
  <si>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</si>
  <si>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</si>
  <si>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</si>
  <si>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</si>
  <si>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</si>
  <si>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</si>
  <si>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</si>
  <si>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</si>
  <si>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</si>
  <si>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</si>
  <si>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</si>
  <si>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</si>
  <si>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</si>
  <si>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</si>
  <si>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</si>
  <si>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</si>
  <si>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</si>
  <si>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</si>
  <si>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</si>
  <si>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</si>
  <si>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</si>
  <si>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</si>
  <si>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</si>
  <si>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</si>
  <si>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</si>
  <si>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</si>
  <si>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</si>
  <si>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</si>
  <si>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</si>
  <si>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</si>
  <si>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</si>
  <si>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</si>
  <si>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</si>
  <si>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</si>
  <si>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</si>
  <si>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</si>
  <si>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</si>
  <si>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</si>
  <si>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</si>
  <si>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</si>
  <si>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</si>
  <si>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</si>
  <si>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</si>
  <si>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</si>
  <si>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</si>
  <si>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</si>
  <si>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</si>
  <si>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</si>
  <si>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</si>
  <si>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</si>
  <si>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</si>
  <si>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</si>
  <si>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</si>
  <si>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</si>
  <si>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</si>
  <si>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</si>
  <si>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</si>
  <si>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</si>
  <si>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</si>
  <si>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</si>
  <si>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</si>
  <si>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</si>
  <si>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</si>
  <si>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</si>
  <si>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</si>
  <si>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</si>
  <si>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</si>
  <si>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</si>
  <si>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</si>
  <si>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</si>
  <si>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</si>
  <si>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</si>
  <si>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</si>
  <si>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</si>
  <si>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</si>
  <si>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</si>
  <si>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</si>
  <si>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</si>
  <si>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</si>
  <si>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</si>
  <si>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</si>
  <si>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</si>
  <si>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</si>
  <si>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</si>
  <si>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</si>
  <si>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</si>
  <si>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</si>
  <si>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</si>
  <si>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</si>
  <si>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</si>
  <si>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</si>
  <si>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</si>
  <si>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</si>
  <si>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</si>
  <si>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</si>
  <si>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</si>
  <si>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</si>
  <si>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</si>
  <si>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</si>
  <si>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</si>
  <si>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</si>
  <si>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</si>
  <si>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</si>
  <si>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</si>
  <si>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</si>
  <si>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</si>
  <si>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</si>
  <si>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</si>
  <si>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</si>
  <si>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</si>
  <si>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</si>
  <si>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</si>
  <si>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</si>
  <si>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</si>
  <si>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</si>
  <si>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</si>
  <si>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</si>
  <si>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</si>
  <si>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</si>
  <si>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</si>
  <si>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</si>
  <si>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</si>
  <si>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</si>
  <si>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</si>
  <si>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</si>
  <si>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</si>
  <si>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</si>
  <si>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</si>
  <si>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</si>
  <si>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</si>
  <si>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</si>
  <si>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</si>
  <si>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</si>
  <si>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</si>
  <si>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</si>
  <si>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</si>
  <si>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</si>
  <si>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</si>
  <si>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</si>
  <si>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</si>
  <si>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</si>
  <si>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</si>
  <si>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</si>
  <si>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</si>
  <si>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</si>
  <si>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</si>
  <si>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</si>
  <si>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</si>
  <si>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</si>
  <si>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</si>
  <si>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</si>
  <si>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</si>
  <si>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</si>
  <si>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</si>
  <si>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</si>
  <si>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</si>
  <si>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</si>
  <si>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</si>
  <si>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</si>
  <si>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</si>
  <si>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</si>
  <si>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</si>
  <si>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</si>
  <si>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</si>
  <si>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</si>
  <si>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</si>
  <si>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</si>
  <si>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</si>
  <si>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</si>
  <si>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</si>
  <si>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</si>
  <si>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</si>
  <si>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</si>
  <si>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</si>
  <si>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</si>
  <si>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</si>
  <si>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</si>
  <si>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</si>
  <si>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</si>
  <si>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</si>
  <si>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</si>
  <si>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</si>
  <si>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</si>
  <si>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</si>
  <si>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</si>
  <si>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</si>
  <si>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</si>
  <si>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</si>
  <si>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</si>
  <si>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</si>
  <si>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</si>
  <si>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</si>
  <si>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</si>
  <si>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</si>
  <si>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</si>
  <si>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</si>
  <si>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</si>
  <si>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</si>
  <si>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</si>
  <si>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</si>
  <si>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</si>
  <si>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</si>
  <si>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</si>
  <si>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</si>
  <si>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</si>
  <si>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</si>
  <si>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</si>
  <si>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</si>
  <si>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</si>
  <si>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</si>
  <si>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</si>
  <si>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</si>
  <si>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</si>
  <si>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</si>
  <si>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</si>
  <si>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</si>
  <si>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</si>
  <si>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</si>
  <si>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</si>
  <si>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</si>
  <si>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</si>
  <si>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</si>
  <si>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</si>
  <si>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</si>
  <si>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</si>
  <si>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</si>
  <si>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</si>
  <si>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</si>
  <si>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</si>
  <si>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</si>
  <si>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</si>
  <si>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</si>
  <si>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</si>
  <si>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</si>
  <si>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</si>
  <si>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</si>
  <si>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</si>
  <si>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</si>
  <si>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</si>
  <si>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</si>
  <si>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</si>
  <si>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</si>
  <si>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</si>
  <si>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</si>
  <si>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</si>
  <si>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</si>
  <si>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</si>
  <si>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</si>
  <si>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</si>
  <si>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</si>
  <si>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</si>
  <si>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</si>
  <si>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</si>
  <si>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</si>
  <si>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</si>
  <si>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</si>
  <si>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</si>
  <si>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</si>
  <si>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</si>
  <si>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</si>
  <si>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</si>
  <si>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</si>
  <si>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</si>
  <si>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</si>
  <si>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</si>
  <si>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</si>
  <si>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</si>
  <si>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</si>
  <si>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</si>
  <si>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</si>
  <si>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</si>
  <si>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</si>
  <si>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</si>
  <si>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</si>
  <si>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</si>
  <si>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</si>
  <si>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</si>
  <si>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</si>
  <si>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</si>
  <si>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</si>
  <si>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</si>
  <si>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</si>
  <si>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</si>
  <si>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</si>
  <si>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</si>
  <si>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</si>
  <si>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</si>
  <si>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</si>
  <si>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</si>
  <si>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</si>
  <si>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</si>
  <si>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</si>
  <si>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</si>
  <si>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</si>
  <si>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</si>
  <si>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</si>
  <si>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</si>
  <si>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</si>
  <si>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</si>
  <si>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</si>
  <si>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</si>
  <si>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</si>
  <si>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</si>
  <si>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</si>
  <si>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</si>
  <si>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</si>
  <si>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</si>
  <si>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</si>
  <si>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</si>
  <si>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</si>
  <si>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</si>
  <si>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</si>
  <si>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</si>
  <si>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</si>
  <si>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</si>
  <si>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</si>
  <si>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</si>
  <si>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</si>
  <si>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</si>
  <si>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</si>
  <si>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</si>
  <si>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</si>
  <si>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</si>
  <si>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</si>
  <si>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</si>
  <si>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</si>
  <si>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</si>
  <si>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</si>
  <si>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</si>
  <si>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</si>
  <si>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</si>
  <si>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</si>
  <si>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</si>
  <si>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</si>
  <si>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</si>
  <si>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</si>
  <si>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</si>
  <si>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</si>
  <si>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</si>
  <si>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</si>
  <si>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</si>
  <si>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</si>
  <si>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</si>
  <si>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</si>
  <si>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</si>
  <si>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</si>
  <si>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</si>
  <si>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</si>
  <si>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</si>
  <si>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</si>
  <si>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</si>
  <si>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</si>
  <si>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</si>
  <si>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</si>
  <si>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</si>
  <si>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</si>
  <si>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</si>
  <si>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</si>
  <si>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</si>
  <si>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</si>
  <si>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</si>
  <si>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</si>
  <si>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</si>
  <si>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</si>
  <si>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</si>
  <si>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</si>
  <si>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</si>
  <si>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</si>
  <si>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</si>
  <si>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</si>
  <si>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</si>
  <si>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</si>
  <si>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</si>
  <si>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</si>
  <si>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</si>
  <si>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</si>
  <si>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</si>
  <si>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</si>
  <si>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</si>
  <si>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</si>
  <si>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</si>
  <si>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</si>
  <si>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</si>
  <si>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</si>
  <si>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</si>
  <si>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</si>
  <si>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</si>
  <si>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</si>
  <si>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</si>
  <si>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</si>
  <si>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</si>
  <si>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</si>
  <si>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</si>
  <si>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</si>
  <si>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</si>
  <si>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</si>
  <si>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</si>
  <si>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</si>
  <si>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</si>
  <si>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</si>
  <si>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</si>
  <si>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</si>
  <si>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</si>
  <si>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</si>
  <si>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</si>
  <si>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</si>
  <si>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</si>
  <si>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</si>
  <si>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</si>
  <si>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</si>
  <si>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</si>
  <si>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</si>
  <si>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</si>
  <si>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</si>
  <si>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</si>
  <si>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</si>
  <si>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</si>
  <si>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</si>
  <si>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</si>
  <si>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</si>
  <si>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</si>
  <si>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</si>
  <si>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</si>
  <si>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</si>
  <si>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</si>
  <si>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</si>
  <si>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</si>
  <si>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</si>
  <si>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</si>
  <si>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</si>
  <si>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</si>
  <si>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</si>
  <si>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</si>
  <si>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</si>
  <si>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</si>
  <si>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</si>
  <si>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</si>
  <si>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</si>
  <si>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</si>
  <si>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</si>
  <si>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</si>
  <si>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</si>
  <si>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</si>
  <si>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</si>
  <si>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</si>
  <si>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</si>
  <si>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</si>
  <si>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</si>
  <si>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</si>
  <si>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</si>
  <si>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</si>
  <si>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</si>
  <si>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</si>
  <si>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</si>
  <si>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</si>
  <si>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</si>
  <si>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</si>
  <si>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</si>
  <si>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</si>
  <si>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</si>
  <si>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</si>
  <si>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</si>
  <si>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</si>
  <si>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</si>
  <si>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</si>
  <si>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</si>
  <si>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</si>
  <si>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</si>
  <si>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</si>
  <si>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</si>
  <si>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</si>
  <si>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</si>
  <si>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</si>
  <si>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</si>
  <si>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</si>
  <si>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</si>
  <si>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</si>
  <si>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</si>
  <si>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</si>
  <si>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</si>
  <si>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</si>
  <si>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</si>
  <si>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</si>
  <si>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</si>
  <si>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</si>
  <si>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</si>
  <si>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</si>
  <si>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</si>
  <si>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</si>
  <si>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</si>
  <si>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</si>
  <si>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</si>
  <si>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</si>
  <si>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</si>
  <si>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</si>
  <si>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</si>
  <si>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</si>
  <si>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</si>
  <si>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</si>
  <si>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</si>
  <si>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</si>
  <si>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</si>
  <si>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</si>
  <si>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</si>
  <si>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</si>
  <si>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</si>
  <si>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</si>
  <si>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</si>
  <si>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</si>
  <si>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</si>
  <si>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</si>
  <si>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</si>
  <si>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</si>
  <si>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</si>
  <si>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</si>
  <si>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</si>
  <si>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</si>
  <si>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</si>
  <si>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</si>
  <si>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</si>
  <si>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</si>
  <si>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</si>
  <si>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</si>
  <si>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</si>
  <si>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</si>
  <si>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</si>
  <si>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</si>
  <si>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</si>
  <si>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</si>
  <si>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</si>
  <si>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</si>
  <si>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</si>
  <si>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</si>
  <si>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</si>
  <si>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</si>
  <si>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</si>
  <si>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</si>
  <si>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</si>
  <si>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</si>
  <si>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</si>
  <si>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</si>
  <si>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</si>
  <si>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</si>
  <si>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</si>
  <si>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</si>
  <si>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</si>
  <si>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</si>
  <si>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</si>
  <si>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</si>
  <si>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</si>
  <si>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</si>
  <si>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</si>
  <si>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</si>
  <si>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</si>
  <si>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</si>
  <si>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</si>
  <si>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</si>
  <si>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</si>
  <si>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</si>
  <si>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</si>
  <si>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</si>
  <si>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</si>
  <si>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</si>
  <si>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</si>
  <si>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</si>
  <si>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</si>
  <si>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</si>
  <si>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</si>
  <si>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</si>
  <si>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</si>
  <si>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</si>
  <si>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</si>
  <si>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</si>
  <si>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</si>
  <si>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</si>
  <si>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</si>
  <si>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</si>
  <si>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</si>
  <si>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</si>
  <si>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</si>
  <si>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</si>
  <si>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</si>
  <si>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</si>
  <si>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</si>
  <si>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</si>
  <si>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</si>
  <si>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</si>
  <si>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</si>
  <si>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</si>
  <si>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</si>
  <si>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</si>
  <si>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</si>
  <si>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</si>
  <si>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</si>
  <si>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</si>
  <si>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</si>
  <si>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</si>
  <si>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</si>
  <si>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</si>
  <si>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</si>
  <si>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</si>
  <si>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</si>
  <si>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</si>
  <si>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</si>
  <si>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</si>
  <si>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</si>
  <si>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</si>
  <si>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</si>
  <si>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</si>
  <si>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</si>
  <si>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</si>
  <si>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</si>
  <si>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</si>
  <si>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</si>
  <si>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</si>
  <si>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</si>
  <si>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</si>
  <si>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</si>
  <si>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</si>
  <si>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</si>
  <si>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</si>
  <si>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</si>
  <si>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</si>
  <si>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</si>
  <si>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</si>
  <si>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</si>
  <si>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</si>
  <si>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</si>
  <si>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</si>
  <si>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</si>
  <si>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</si>
  <si>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</si>
  <si>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</si>
  <si>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</si>
  <si>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</si>
  <si>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</si>
  <si>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</si>
  <si>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</si>
  <si>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</si>
  <si>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</si>
  <si>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</si>
  <si>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</si>
  <si>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</si>
  <si>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</si>
  <si>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</si>
  <si>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</si>
  <si>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</si>
  <si>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</si>
  <si>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</si>
  <si>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</si>
  <si>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</si>
  <si>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</si>
  <si>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</si>
  <si>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</si>
  <si>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</si>
  <si>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</si>
  <si>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</si>
  <si>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</si>
  <si>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</si>
  <si>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</si>
  <si>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</si>
  <si>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</si>
  <si>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</si>
  <si>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</si>
  <si>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</si>
  <si>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</si>
  <si>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</si>
  <si>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</si>
  <si>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</si>
  <si>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</si>
  <si>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</si>
  <si>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</si>
  <si>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</si>
  <si>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</si>
  <si>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</si>
  <si>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</si>
  <si>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</si>
  <si>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</si>
  <si>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</si>
  <si>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</si>
  <si>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</si>
  <si>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</si>
  <si>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</si>
  <si>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</si>
  <si>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</si>
  <si>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</si>
  <si>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</si>
  <si>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</si>
  <si>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</si>
  <si>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</si>
  <si>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</si>
  <si>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</si>
  <si>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</si>
  <si>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</si>
  <si>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</si>
  <si>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</si>
  <si>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</si>
  <si>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</si>
  <si>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</si>
  <si>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</si>
  <si>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</si>
  <si>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</si>
  <si>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</si>
  <si>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</si>
  <si>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</si>
  <si>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</si>
  <si>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</si>
  <si>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</si>
  <si>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</si>
  <si>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</si>
  <si>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</si>
  <si>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</si>
  <si>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</si>
  <si>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</si>
  <si>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</si>
  <si>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</si>
  <si>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</si>
  <si>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</si>
  <si>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</si>
  <si>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</si>
  <si>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</si>
  <si>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</si>
  <si>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</si>
  <si>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</si>
  <si>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</si>
  <si>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</si>
  <si>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</si>
  <si>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</si>
  <si>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</si>
  <si>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</si>
  <si>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</si>
  <si>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</si>
  <si>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</si>
  <si>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</si>
  <si>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</si>
  <si>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</si>
  <si>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</si>
  <si>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</si>
  <si>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</si>
  <si>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</si>
  <si>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</si>
  <si>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</si>
  <si>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</si>
  <si>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</si>
  <si>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</si>
  <si>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</si>
  <si>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</si>
  <si>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</si>
  <si>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</si>
  <si>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</si>
  <si>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</si>
  <si>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</si>
  <si>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</si>
  <si>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</si>
  <si>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</si>
  <si>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</si>
  <si>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</si>
  <si>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</si>
  <si>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</si>
  <si>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</si>
  <si>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</si>
  <si>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</si>
  <si>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</si>
  <si>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</si>
  <si>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</si>
  <si>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</si>
  <si>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</si>
  <si>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</si>
  <si>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</si>
  <si>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</si>
  <si>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</si>
  <si>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</si>
  <si>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</si>
  <si>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</si>
  <si>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</si>
  <si>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</si>
  <si>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</si>
  <si>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</si>
  <si>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</si>
  <si>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</si>
  <si>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</si>
  <si>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</si>
  <si>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</si>
  <si>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</si>
  <si>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</si>
  <si>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</si>
  <si>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</si>
  <si>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</si>
  <si>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</si>
  <si>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</si>
  <si>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</si>
  <si>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</si>
  <si>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</si>
  <si>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</si>
  <si>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</si>
  <si>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</si>
  <si>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</si>
  <si>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</si>
  <si>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</si>
  <si>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</si>
  <si>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</si>
  <si>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</si>
  <si>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</si>
  <si>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</si>
  <si>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</si>
  <si>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</si>
  <si>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</si>
  <si>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</si>
  <si>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</si>
  <si>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</si>
  <si>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</si>
  <si>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</si>
  <si>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</si>
  <si>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</si>
  <si>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</si>
  <si>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</si>
  <si>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</si>
  <si>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</si>
  <si>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</si>
  <si>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</si>
  <si>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</si>
  <si>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</si>
  <si>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</si>
  <si>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</si>
  <si>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</si>
  <si>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</si>
  <si>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</si>
  <si>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</si>
  <si>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</si>
  <si>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</si>
  <si>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</si>
  <si>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</si>
  <si>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</si>
  <si>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</si>
  <si>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</si>
  <si>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</si>
  <si>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</si>
  <si>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</si>
  <si>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</si>
  <si>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</si>
  <si>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</si>
  <si>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</si>
  <si>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</si>
  <si>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</si>
  <si>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</si>
  <si>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</si>
  <si>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</si>
  <si>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</si>
  <si>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</si>
  <si>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</si>
  <si>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</si>
  <si>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</si>
  <si>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</si>
  <si>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</si>
  <si>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</si>
  <si>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</si>
  <si>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</si>
  <si>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</si>
  <si>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</si>
  <si>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</si>
  <si>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</si>
  <si>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</si>
  <si>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</si>
  <si>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</si>
  <si>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</si>
  <si>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</si>
  <si>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</si>
  <si>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</si>
  <si>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</si>
  <si>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</si>
  <si>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</si>
  <si>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</si>
  <si>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</si>
  <si>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</si>
  <si>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</si>
  <si>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</si>
  <si>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</si>
  <si>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</si>
  <si>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</si>
  <si>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</si>
  <si>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</si>
  <si>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</si>
  <si>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</si>
  <si>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</si>
  <si>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</si>
  <si>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</si>
  <si>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</si>
  <si>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</si>
  <si>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</si>
  <si>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</si>
  <si>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</si>
  <si>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</si>
  <si>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</si>
  <si>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</si>
  <si>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</si>
  <si>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</si>
  <si>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</si>
  <si>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</si>
  <si>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</si>
  <si>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</si>
  <si>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</si>
  <si>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</si>
  <si>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</si>
  <si>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</si>
  <si>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</si>
  <si>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</si>
  <si>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</si>
  <si>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</si>
  <si>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</si>
  <si>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</si>
  <si>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</si>
  <si>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</si>
  <si>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</si>
  <si>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</si>
  <si>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</si>
  <si>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</si>
  <si>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</si>
  <si>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</si>
  <si>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</si>
  <si>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</si>
  <si>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</si>
  <si>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</si>
  <si>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</si>
  <si>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</si>
  <si>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</si>
  <si>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</si>
  <si>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</si>
  <si>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</si>
  <si>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</si>
  <si>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</si>
  <si>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</si>
  <si>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</si>
  <si>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</si>
  <si>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</si>
  <si>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</si>
  <si>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</si>
  <si>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</si>
  <si>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</si>
  <si>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</si>
  <si>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</si>
  <si>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</si>
  <si>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</si>
  <si>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</si>
  <si>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</si>
  <si>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</si>
  <si>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</si>
  <si>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</si>
  <si>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</si>
  <si>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</si>
  <si>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</si>
  <si>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</si>
  <si>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</si>
  <si>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</si>
  <si>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</si>
  <si>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</si>
  <si>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</si>
  <si>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</si>
  <si>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</si>
  <si>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</si>
  <si>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</si>
  <si>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</si>
  <si>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</si>
  <si>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</si>
  <si>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</si>
  <si>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</si>
  <si>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</si>
  <si>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</si>
  <si>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</si>
  <si>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</si>
  <si>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</si>
  <si>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</si>
  <si>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</si>
  <si>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</si>
  <si>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</si>
  <si>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</si>
  <si>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</si>
  <si>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</si>
  <si>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</si>
  <si>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</si>
  <si>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</si>
  <si>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</si>
  <si>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</si>
  <si>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</si>
  <si>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</si>
  <si>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</si>
  <si>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</si>
  <si>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</si>
  <si>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</si>
  <si>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</si>
  <si>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</si>
  <si>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</si>
  <si>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</si>
  <si>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</si>
  <si>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</si>
  <si>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</si>
  <si>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</si>
  <si>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</si>
  <si>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</si>
  <si>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</si>
  <si>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</si>
  <si>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</si>
  <si>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</si>
  <si>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</si>
  <si>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</si>
  <si>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</si>
  <si>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</si>
  <si>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</si>
  <si>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</si>
  <si>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</si>
  <si>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</si>
  <si>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</si>
  <si>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</si>
  <si>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</si>
  <si>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</si>
  <si>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</si>
  <si>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</si>
  <si>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</si>
  <si>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</si>
  <si>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</si>
  <si>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</si>
  <si>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</si>
  <si>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</si>
  <si>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</si>
  <si>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</si>
  <si>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</si>
  <si>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</si>
  <si>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</si>
  <si>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</si>
  <si>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</si>
  <si>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</si>
  <si>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</si>
  <si>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</si>
  <si>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</si>
  <si>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</si>
  <si>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</si>
  <si>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</si>
  <si>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</si>
  <si>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</si>
  <si>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</si>
  <si>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</si>
  <si>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</si>
  <si>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</si>
  <si>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</si>
  <si>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</si>
  <si>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</si>
  <si>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</si>
  <si>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</si>
  <si>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</si>
  <si>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</si>
  <si>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</si>
  <si>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</si>
  <si>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</si>
  <si>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</si>
  <si>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</si>
  <si>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</si>
  <si>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</si>
  <si>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</si>
  <si>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</si>
  <si>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</si>
  <si>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</si>
  <si>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</si>
  <si>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</si>
  <si>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</si>
  <si>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</si>
  <si>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</si>
  <si>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</si>
  <si>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</si>
  <si>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</si>
  <si>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</si>
  <si>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</si>
  <si>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</si>
  <si>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</si>
  <si>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</si>
  <si>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</si>
  <si>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</si>
  <si>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</si>
  <si>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</si>
  <si>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</si>
  <si>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</si>
  <si>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</si>
  <si>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</si>
  <si>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</si>
  <si>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</si>
  <si>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</si>
  <si>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</si>
  <si>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</si>
  <si>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</si>
  <si>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</si>
  <si>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</si>
  <si>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</si>
  <si>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</si>
  <si>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</si>
  <si>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</si>
  <si>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</si>
  <si>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</si>
  <si>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</si>
  <si>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</si>
  <si>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</si>
  <si>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</si>
  <si>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</si>
  <si>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</si>
  <si>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</si>
  <si>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</si>
  <si>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</si>
  <si>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</si>
  <si>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</si>
  <si>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</si>
  <si>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</si>
  <si>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</si>
  <si>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</si>
  <si>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</si>
  <si>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</si>
  <si>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</si>
  <si>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</si>
  <si>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</si>
  <si>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</si>
  <si>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</si>
  <si>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</si>
  <si>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</si>
  <si>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</si>
  <si>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</si>
  <si>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</si>
  <si>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</si>
  <si>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</si>
  <si>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</si>
  <si>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</si>
  <si>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</si>
  <si>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</si>
  <si>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</si>
  <si>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</si>
  <si>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</si>
  <si>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</si>
  <si>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</si>
  <si>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</si>
  <si>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</si>
  <si>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</si>
  <si>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</si>
  <si>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</si>
  <si>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</si>
  <si>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</si>
  <si>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</si>
  <si>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</si>
  <si>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</si>
  <si>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</si>
  <si>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</si>
  <si>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</si>
  <si>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</si>
  <si>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</si>
  <si>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</si>
  <si>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</si>
  <si>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</si>
  <si>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</si>
  <si>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</si>
  <si>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</si>
  <si>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</si>
  <si>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</si>
  <si>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</si>
  <si>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</si>
  <si>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</si>
  <si>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</si>
  <si>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</si>
  <si>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</si>
  <si>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</si>
  <si>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</si>
  <si>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</si>
  <si>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</si>
  <si>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</si>
  <si>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</si>
  <si>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</si>
  <si>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</si>
  <si>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</si>
  <si>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</si>
  <si>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</si>
  <si>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</si>
  <si>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</si>
  <si>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</si>
  <si>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</si>
  <si>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</si>
  <si>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</si>
  <si>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</si>
  <si>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</si>
  <si>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</si>
  <si>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</si>
  <si>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</si>
  <si>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</si>
  <si>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</si>
  <si>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</si>
  <si>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</si>
  <si>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</si>
  <si>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</si>
  <si>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</si>
  <si>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</si>
  <si>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</si>
  <si>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</si>
  <si>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</si>
  <si>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</si>
  <si>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</si>
  <si>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</si>
  <si>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</si>
  <si>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</si>
  <si>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</si>
  <si>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</si>
  <si>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</si>
  <si>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</si>
  <si>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</si>
  <si>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</si>
  <si>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</si>
  <si>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</si>
  <si>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</si>
  <si>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</si>
  <si>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</si>
  <si>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</si>
  <si>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</si>
  <si>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</si>
  <si>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</si>
  <si>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</si>
  <si>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</si>
  <si>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</si>
  <si>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</si>
  <si>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</si>
  <si>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</si>
  <si>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</si>
  <si>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</si>
  <si>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</si>
  <si>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</si>
  <si>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</si>
  <si>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</si>
  <si>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</si>
  <si>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</si>
  <si>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</si>
  <si>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</si>
  <si>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</si>
  <si>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</si>
  <si>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</si>
  <si>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</si>
  <si>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</si>
  <si>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</si>
  <si>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</si>
  <si>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</si>
  <si>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</si>
  <si>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</si>
  <si>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</si>
  <si>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</si>
  <si>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</si>
  <si>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</si>
  <si>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</si>
  <si>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</si>
  <si>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</si>
  <si>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</si>
  <si>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</si>
  <si>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</si>
  <si>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</si>
  <si>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</si>
  <si>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</si>
  <si>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</si>
  <si>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</si>
  <si>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</si>
  <si>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</si>
  <si>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</si>
  <si>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</si>
  <si>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</si>
  <si>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</si>
  <si>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</si>
  <si>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</si>
  <si>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</si>
  <si>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</si>
  <si>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</si>
  <si>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</si>
  <si>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</si>
  <si>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</si>
  <si>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</si>
  <si>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</si>
  <si>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</si>
  <si>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</si>
  <si>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</si>
  <si>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</si>
  <si>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</si>
  <si>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</si>
  <si>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</si>
  <si>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</si>
  <si>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</si>
  <si>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</si>
  <si>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</si>
  <si>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</si>
  <si>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</si>
  <si>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</si>
  <si>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</si>
  <si>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</si>
  <si>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</si>
  <si>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</si>
  <si>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</si>
  <si>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</si>
  <si>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</si>
  <si>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</si>
  <si>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</si>
  <si>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</si>
  <si>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</si>
  <si>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</si>
  <si>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</si>
  <si>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</si>
  <si>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</si>
  <si>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</si>
  <si>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</si>
  <si>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</si>
  <si>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</si>
  <si>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</si>
  <si>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</si>
  <si>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</si>
  <si>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</si>
  <si>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</si>
  <si>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</si>
  <si>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</si>
  <si>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</si>
  <si>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</si>
  <si>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</si>
  <si>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</si>
  <si>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</si>
  <si>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</si>
  <si>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</si>
  <si>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</si>
  <si>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</si>
  <si>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</si>
  <si>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</si>
  <si>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</si>
  <si>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</si>
  <si>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</si>
  <si>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</si>
  <si>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</si>
  <si>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</si>
  <si>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</si>
  <si>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</si>
  <si>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</si>
  <si>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</si>
  <si>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</si>
  <si>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</si>
  <si>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</si>
  <si>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</si>
  <si>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</si>
  <si>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</si>
  <si>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</si>
  <si>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</si>
  <si>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</si>
  <si>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</si>
  <si>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</si>
  <si>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</si>
  <si>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</si>
  <si>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</si>
  <si>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</si>
  <si>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</si>
  <si>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</si>
  <si>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</si>
  <si>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</si>
  <si>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</si>
  <si>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</si>
  <si>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</si>
  <si>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</si>
  <si>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</si>
  <si>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</si>
  <si>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</si>
  <si>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</si>
  <si>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</si>
  <si>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</si>
  <si>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</si>
  <si>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</si>
  <si>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</si>
  <si>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</si>
  <si>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</si>
  <si>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</si>
  <si>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</si>
  <si>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</si>
  <si>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</si>
  <si>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</si>
  <si>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</si>
  <si>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</si>
  <si>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</si>
  <si>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</si>
  <si>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</si>
  <si>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</si>
  <si>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</si>
  <si>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</si>
  <si>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</si>
  <si>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</si>
  <si>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</si>
  <si>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</si>
  <si>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</si>
  <si>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</si>
  <si>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</si>
  <si>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</si>
  <si>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</si>
  <si>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</si>
  <si>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</si>
  <si>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</si>
  <si>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</si>
  <si>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</si>
  <si>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</si>
  <si>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</si>
  <si>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</si>
  <si>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</si>
  <si>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</si>
  <si>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</si>
  <si>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</si>
  <si>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</si>
  <si>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</si>
  <si>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</si>
  <si>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</si>
  <si>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</si>
  <si>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</si>
  <si>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</si>
  <si>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</si>
  <si>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</si>
  <si>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</si>
  <si>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</si>
  <si>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</si>
  <si>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</si>
  <si>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</si>
  <si>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</si>
  <si>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</si>
  <si>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</si>
  <si>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</si>
  <si>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</si>
  <si>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</si>
  <si>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</si>
  <si>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</si>
  <si>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</si>
  <si>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</si>
  <si>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</si>
  <si>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</si>
  <si>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</si>
  <si>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</si>
  <si>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</si>
  <si>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</si>
  <si>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</si>
  <si>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</si>
  <si>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</si>
  <si>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</si>
  <si>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</si>
  <si>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</si>
  <si>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</si>
  <si>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</si>
  <si>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</si>
  <si>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</si>
  <si>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</si>
  <si>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</si>
  <si>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</si>
  <si>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</si>
  <si>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</si>
  <si>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</si>
  <si>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</si>
  <si>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</si>
  <si>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</si>
  <si>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</si>
  <si>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</si>
  <si>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</si>
  <si>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</si>
  <si>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</si>
  <si>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</si>
  <si>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</si>
  <si>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</si>
  <si>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</si>
  <si>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</si>
  <si>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</si>
  <si>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</si>
  <si>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</si>
  <si>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</si>
  <si>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</si>
  <si>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</si>
  <si>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</si>
  <si>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</si>
  <si>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</si>
  <si>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</si>
  <si>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</si>
  <si>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</si>
  <si>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</si>
  <si>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</si>
  <si>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</si>
  <si>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</si>
  <si>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</si>
  <si>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</si>
  <si>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</si>
  <si>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</si>
  <si>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</si>
  <si>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</si>
  <si>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</si>
  <si>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</si>
  <si>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</si>
  <si>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</si>
  <si>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</si>
  <si>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</si>
  <si>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</si>
  <si>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</si>
  <si>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</si>
  <si>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</si>
  <si>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</si>
  <si>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</si>
  <si>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</si>
  <si>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</si>
  <si>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</si>
  <si>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</si>
  <si>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</si>
  <si>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</si>
  <si>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</si>
  <si>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</si>
  <si>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</si>
  <si>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</si>
  <si>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</si>
  <si>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</si>
  <si>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</si>
  <si>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</si>
  <si>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</si>
  <si>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</si>
  <si>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</si>
  <si>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</si>
  <si>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</si>
  <si>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</si>
  <si>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</si>
  <si>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</si>
  <si>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</si>
  <si>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</si>
  <si>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</si>
  <si>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</si>
  <si>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</si>
  <si>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</si>
  <si>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</si>
  <si>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</si>
  <si>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</si>
  <si>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</si>
  <si>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</si>
  <si>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</si>
  <si>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</si>
  <si>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</si>
  <si>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</si>
  <si>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</si>
  <si>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</si>
  <si>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</si>
  <si>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</si>
  <si>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</si>
  <si>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</si>
  <si>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</si>
  <si>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</si>
  <si>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</si>
  <si>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</si>
  <si>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</si>
  <si>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</si>
  <si>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</si>
  <si>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</si>
  <si>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</si>
  <si>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</si>
  <si>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</si>
  <si>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</si>
  <si>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</si>
  <si>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</si>
  <si>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</si>
  <si>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</si>
  <si>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</si>
  <si>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</si>
  <si>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</si>
  <si>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</si>
  <si>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</si>
  <si>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</si>
  <si>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</si>
  <si>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</si>
  <si>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</si>
  <si>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</si>
  <si>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</si>
  <si>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</si>
  <si>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</si>
  <si>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</si>
  <si>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</si>
  <si>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</si>
  <si>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</si>
  <si>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</si>
  <si>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</si>
  <si>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</si>
  <si>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</si>
  <si>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</si>
  <si>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</si>
  <si>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</si>
  <si>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</si>
  <si>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</si>
  <si>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</si>
  <si>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</si>
  <si>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</si>
  <si>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</si>
  <si>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</si>
  <si>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</si>
  <si>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</si>
  <si>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</si>
  <si>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</si>
  <si>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</si>
  <si>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</si>
  <si>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</si>
  <si>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</si>
  <si>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</si>
  <si>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</si>
  <si>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</si>
  <si>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</si>
  <si>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</si>
  <si>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</si>
  <si>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</si>
  <si>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</si>
  <si>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</si>
  <si>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</si>
  <si>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</si>
  <si>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</si>
  <si>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</si>
  <si>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</si>
  <si>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</si>
  <si>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</si>
  <si>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</si>
  <si>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</si>
  <si>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</si>
  <si>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</si>
  <si>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</si>
  <si>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</si>
  <si>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</si>
  <si>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</si>
  <si>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</si>
  <si>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</si>
  <si>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</si>
  <si>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</si>
  <si>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</si>
  <si>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</si>
  <si>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</si>
  <si>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</si>
  <si>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</si>
  <si>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</si>
  <si>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</si>
  <si>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</si>
  <si>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</si>
  <si>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</si>
  <si>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</si>
  <si>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</si>
  <si>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</si>
  <si>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</si>
  <si>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</si>
  <si>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</si>
  <si>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</si>
  <si>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</si>
  <si>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</si>
  <si>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</si>
  <si>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</si>
  <si>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</si>
  <si>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</si>
  <si>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</si>
  <si>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</si>
  <si>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</si>
  <si>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</si>
  <si>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</si>
  <si>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</si>
  <si>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</si>
  <si>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</si>
  <si>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</si>
  <si>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</si>
  <si>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</si>
  <si>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</si>
  <si>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</si>
  <si>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</si>
  <si>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</si>
  <si>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</si>
  <si>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</si>
  <si>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</si>
  <si>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</si>
  <si>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</si>
  <si>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</si>
  <si>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</si>
  <si>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</si>
  <si>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</si>
  <si>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</si>
  <si>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</si>
  <si>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</si>
  <si>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</si>
  <si>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</si>
  <si>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</si>
  <si>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</si>
  <si>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</si>
  <si>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</si>
  <si>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</si>
  <si>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</si>
  <si>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</si>
  <si>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</si>
  <si>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</si>
  <si>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</si>
  <si>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</si>
  <si>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</si>
  <si>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</si>
  <si>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</si>
  <si>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</si>
  <si>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</si>
  <si>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</si>
  <si>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</si>
  <si>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</si>
  <si>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</si>
  <si>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</si>
  <si>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</si>
  <si>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</si>
  <si>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</si>
  <si>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</si>
  <si>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</si>
  <si>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</si>
  <si>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</si>
  <si>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</si>
  <si>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</si>
  <si>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</si>
  <si>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</si>
  <si>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</si>
  <si>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</si>
  <si>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</si>
  <si>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</si>
  <si>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</si>
  <si>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</si>
  <si>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</si>
  <si>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</si>
  <si>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</si>
  <si>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</si>
  <si>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</si>
  <si>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</si>
  <si>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</si>
  <si>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</si>
  <si>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</si>
  <si>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</si>
  <si>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</si>
  <si>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</si>
  <si>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</si>
  <si>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</si>
  <si>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</si>
  <si>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</si>
  <si>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</si>
  <si>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</si>
  <si>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</si>
  <si>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</si>
  <si>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</si>
  <si>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</si>
  <si>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</si>
  <si>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</si>
  <si>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</si>
  <si>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</si>
  <si>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</si>
  <si>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</si>
  <si>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</si>
  <si>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</si>
  <si>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</si>
  <si>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</si>
  <si>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</si>
  <si>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</si>
  <si>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</si>
  <si>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</si>
  <si>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</si>
  <si>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</si>
  <si>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</si>
  <si>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</si>
  <si>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</si>
  <si>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</si>
  <si>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</si>
  <si>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</si>
  <si>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</si>
  <si>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</si>
  <si>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</si>
  <si>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</si>
  <si>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</si>
  <si>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</si>
  <si>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</si>
  <si>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</si>
  <si>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</si>
  <si>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</si>
  <si>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</si>
  <si>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</si>
  <si>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</si>
  <si>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</si>
  <si>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</si>
  <si>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</si>
  <si>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</si>
  <si>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</si>
  <si>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</si>
  <si>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</si>
  <si>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</si>
  <si>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</si>
  <si>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</si>
  <si>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</si>
  <si>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</si>
  <si>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</si>
  <si>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</si>
  <si>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</si>
  <si>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</si>
  <si>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</si>
  <si>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</si>
  <si>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</si>
  <si>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</si>
  <si>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</si>
  <si>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</si>
  <si>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</si>
  <si>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</si>
  <si>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</si>
  <si>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</si>
  <si>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</si>
  <si>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</si>
  <si>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</si>
  <si>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</si>
  <si>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</si>
  <si>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</si>
  <si>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</si>
  <si>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</si>
  <si>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</si>
  <si>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</si>
  <si>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</si>
  <si>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</si>
  <si>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</si>
  <si>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</si>
  <si>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</si>
  <si>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</si>
  <si>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</si>
  <si>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</si>
  <si>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</si>
  <si>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</si>
  <si>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</si>
  <si>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</si>
  <si>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</si>
  <si>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</si>
  <si>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</si>
  <si>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</si>
  <si>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</si>
  <si>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</si>
  <si>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</si>
  <si>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</si>
  <si>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</si>
  <si>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</si>
  <si>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</si>
  <si>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</si>
  <si>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</si>
  <si>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</si>
  <si>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</si>
  <si>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</si>
  <si>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</si>
  <si>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</si>
  <si>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</si>
  <si>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</si>
  <si>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</si>
  <si>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</si>
  <si>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</si>
  <si>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</si>
  <si>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</si>
  <si>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</si>
  <si>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</si>
  <si>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</si>
  <si>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</si>
  <si>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</si>
  <si>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</si>
  <si>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</si>
  <si>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</si>
  <si>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</si>
  <si>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</si>
  <si>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</si>
  <si>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</si>
  <si>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</si>
  <si>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</si>
  <si>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</si>
  <si>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</si>
  <si>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</si>
  <si>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</si>
  <si>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</si>
  <si>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</si>
  <si>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</si>
  <si>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</si>
  <si>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</si>
  <si>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</si>
  <si>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</si>
  <si>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</si>
  <si>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</si>
  <si>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</si>
  <si>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</si>
  <si>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</si>
  <si>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</si>
  <si>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</si>
  <si>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</si>
  <si>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</si>
  <si>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</si>
  <si>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</si>
  <si>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</si>
  <si>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</si>
  <si>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</si>
  <si>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</si>
  <si>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</si>
  <si>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</si>
  <si>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</si>
  <si>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</si>
  <si>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</si>
  <si>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</si>
  <si>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</si>
  <si>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</si>
  <si>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</si>
  <si>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</si>
  <si>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</si>
  <si>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</si>
  <si>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</si>
  <si>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</si>
  <si>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</si>
  <si>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</si>
  <si>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</si>
  <si>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</si>
  <si>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</si>
  <si>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</si>
  <si>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</si>
  <si>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</si>
  <si>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</si>
  <si>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</si>
  <si>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</si>
  <si>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</si>
  <si>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</si>
  <si>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</si>
  <si>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</si>
  <si>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</si>
  <si>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</si>
  <si>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</si>
  <si>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</si>
  <si>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</si>
  <si>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</si>
  <si>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</si>
  <si>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</si>
  <si>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</si>
  <si>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</si>
  <si>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</si>
  <si>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</si>
  <si>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</si>
  <si>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</si>
  <si>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</si>
  <si>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</si>
  <si>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</si>
  <si>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</si>
  <si>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</si>
  <si>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</si>
  <si>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</si>
  <si>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</si>
  <si>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</si>
  <si>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</si>
  <si>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</si>
  <si>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</si>
  <si>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</si>
  <si>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</si>
  <si>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</si>
  <si>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</si>
  <si>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</si>
  <si>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</si>
  <si>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</si>
  <si>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</si>
  <si>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</si>
  <si>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</si>
  <si>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</si>
  <si>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</si>
  <si>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</si>
  <si>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</si>
  <si>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</si>
  <si>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</si>
  <si>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</si>
  <si>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</si>
  <si>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</si>
  <si>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</si>
  <si>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</si>
  <si>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</si>
  <si>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</si>
  <si>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</si>
  <si>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</si>
  <si>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</si>
  <si>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</si>
  <si>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</si>
  <si>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</si>
  <si>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</si>
  <si>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</si>
  <si>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</si>
  <si>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</si>
  <si>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</si>
  <si>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</si>
  <si>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</si>
  <si>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</si>
  <si>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</si>
  <si>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</si>
  <si>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</si>
  <si>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</si>
  <si>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</si>
  <si>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</si>
  <si>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</si>
  <si>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</si>
  <si>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</si>
  <si>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</si>
  <si>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</si>
  <si>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</si>
  <si>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</si>
  <si>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</si>
  <si>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</si>
  <si>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</si>
  <si>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</si>
  <si>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</si>
  <si>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</si>
  <si>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</si>
  <si>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</si>
  <si>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</si>
  <si>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</si>
  <si>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</si>
  <si>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</si>
  <si>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</si>
  <si>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</si>
  <si>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</si>
  <si>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</si>
  <si>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</si>
  <si>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</si>
  <si>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</si>
  <si>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</si>
  <si>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</si>
  <si>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</si>
  <si>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</si>
  <si>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</si>
  <si>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</si>
  <si>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</si>
  <si>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</si>
  <si>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</si>
  <si>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</si>
  <si>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</si>
  <si>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</si>
  <si>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</si>
  <si>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</si>
  <si>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</si>
  <si>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</si>
  <si>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</si>
  <si>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</si>
  <si>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</si>
  <si>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</si>
  <si>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</si>
  <si>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</si>
  <si>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</si>
  <si>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</si>
  <si>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</si>
  <si>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</si>
  <si>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</si>
  <si>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</si>
  <si>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</si>
  <si>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</si>
  <si>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</si>
  <si>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</si>
  <si>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</si>
  <si>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</si>
  <si>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</si>
  <si>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</si>
  <si>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</si>
  <si>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</si>
  <si>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</si>
  <si>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</si>
  <si>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</si>
  <si>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</si>
  <si>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</si>
  <si>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</si>
  <si>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</si>
  <si>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</si>
  <si>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</si>
  <si>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</si>
  <si>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</si>
  <si>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</si>
  <si>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</si>
  <si>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</si>
  <si>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</si>
  <si>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</si>
  <si>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</si>
  <si>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</si>
  <si>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</si>
  <si>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</si>
  <si>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</si>
  <si>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</si>
  <si>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</si>
  <si>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</si>
  <si>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</si>
  <si>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</si>
  <si>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</si>
  <si>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</si>
  <si>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</si>
  <si>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</si>
  <si>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</si>
  <si>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</si>
  <si>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</si>
  <si>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</si>
  <si>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</si>
  <si>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</si>
  <si>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</si>
  <si>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</si>
  <si>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</si>
  <si>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</si>
  <si>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</si>
  <si>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</si>
  <si>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</si>
  <si>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</si>
  <si>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</si>
  <si>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</si>
  <si>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</si>
  <si>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</si>
  <si>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</si>
  <si>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</si>
  <si>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</si>
  <si>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</si>
  <si>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</si>
  <si>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</si>
  <si>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</si>
  <si>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</si>
  <si>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</si>
  <si>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</si>
  <si>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</si>
  <si>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</si>
  <si>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</si>
  <si>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</si>
  <si>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</si>
  <si>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</si>
  <si>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</si>
  <si>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</si>
  <si>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</si>
  <si>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</si>
  <si>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</si>
  <si>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</si>
  <si>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</si>
  <si>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</si>
  <si>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</si>
  <si>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</si>
  <si>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</si>
  <si>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</si>
  <si>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</si>
  <si>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</si>
  <si>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</si>
  <si>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</si>
  <si>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</si>
  <si>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</si>
  <si>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</si>
  <si>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</si>
  <si>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</si>
  <si>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</si>
  <si>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</si>
  <si>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</si>
  <si>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</si>
  <si>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</si>
  <si>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</si>
  <si>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</si>
  <si>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</si>
  <si>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</si>
  <si>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</si>
  <si>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</si>
  <si>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</si>
  <si>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</si>
  <si>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</si>
  <si>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</si>
  <si>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</si>
  <si>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</si>
  <si>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</si>
  <si>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</si>
  <si>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</si>
  <si>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</si>
  <si>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</si>
  <si>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</si>
  <si>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</si>
  <si>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</si>
  <si>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</si>
  <si>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</si>
  <si>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</si>
  <si>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</si>
  <si>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</si>
  <si>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</si>
  <si>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</si>
  <si>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</si>
  <si>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</si>
  <si>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</si>
  <si>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</si>
  <si>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</si>
  <si>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</si>
  <si>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</si>
  <si>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</si>
  <si>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</si>
  <si>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</si>
  <si>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</si>
  <si>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</si>
  <si>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</si>
  <si>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</si>
  <si>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</si>
  <si>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</si>
  <si>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</si>
  <si>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</si>
  <si>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</si>
  <si>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</si>
  <si>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</si>
  <si>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</si>
  <si>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</si>
  <si>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</si>
  <si>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</si>
  <si>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</si>
  <si>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</si>
  <si>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</si>
  <si>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</si>
  <si>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</si>
  <si>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</si>
  <si>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</si>
  <si>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</si>
  <si>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</si>
  <si>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</si>
  <si>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</si>
  <si>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</si>
  <si>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</si>
  <si>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</si>
  <si>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</si>
  <si>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</si>
  <si>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</si>
  <si>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</si>
  <si>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</si>
  <si>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</si>
  <si>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</si>
  <si>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</si>
  <si>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</si>
  <si>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</si>
  <si>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</si>
  <si>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</si>
  <si>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</si>
  <si>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</si>
  <si>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</si>
  <si>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</si>
  <si>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</si>
  <si>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</si>
  <si>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</si>
  <si>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</si>
  <si>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</si>
  <si>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</si>
  <si>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</si>
  <si>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</si>
  <si>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</si>
  <si>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</si>
  <si>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</si>
  <si>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</si>
  <si>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</si>
  <si>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</si>
  <si>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</si>
  <si>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</si>
  <si>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</si>
  <si>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</si>
  <si>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</si>
  <si>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</si>
  <si>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</si>
  <si>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</si>
  <si>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</si>
  <si>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</si>
  <si>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</si>
  <si>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</si>
  <si>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</si>
  <si>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</si>
  <si>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</si>
  <si>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</si>
  <si>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</si>
  <si>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</si>
  <si>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</si>
  <si>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</si>
  <si>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</si>
  <si>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</si>
  <si>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</si>
  <si>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</si>
  <si>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</si>
  <si>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</si>
  <si>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</si>
  <si>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</si>
  <si>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</si>
  <si>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</si>
  <si>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</si>
  <si>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</si>
  <si>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</si>
  <si>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</si>
  <si>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</si>
  <si>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</si>
  <si>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</si>
  <si>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</si>
  <si>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</si>
  <si>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</si>
  <si>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</si>
  <si>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</si>
  <si>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</si>
  <si>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</si>
  <si>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</si>
  <si>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</si>
  <si>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</si>
  <si>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</si>
  <si>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</si>
  <si>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</si>
  <si>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</si>
  <si>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</si>
  <si>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</si>
  <si>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</si>
  <si>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</si>
  <si>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</si>
  <si>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</si>
  <si>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</si>
  <si>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</si>
  <si>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</si>
  <si>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</si>
  <si>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</si>
  <si>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</si>
  <si>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</si>
  <si>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</si>
  <si>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</si>
  <si>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</si>
  <si>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</si>
  <si>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</si>
  <si>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</si>
  <si>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</si>
  <si>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</si>
  <si>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</si>
  <si>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</si>
  <si>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</si>
  <si>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</si>
  <si>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</si>
  <si>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</si>
  <si>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</si>
  <si>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</si>
  <si>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</si>
  <si>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</si>
  <si>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</si>
  <si>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</si>
  <si>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</si>
  <si>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</si>
  <si>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</si>
  <si>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</si>
  <si>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</si>
  <si>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</si>
  <si>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</si>
  <si>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</si>
  <si>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</si>
  <si>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</si>
  <si>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</si>
  <si>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</si>
  <si>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</si>
  <si>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</si>
  <si>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</si>
  <si>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</si>
  <si>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</si>
  <si>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</si>
  <si>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</si>
  <si>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</si>
  <si>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</si>
  <si>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</si>
  <si>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</si>
  <si>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</si>
  <si>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</si>
  <si>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</si>
  <si>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</si>
  <si>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</si>
  <si>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</si>
  <si>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</si>
  <si>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</si>
  <si>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</si>
  <si>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</si>
  <si>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</si>
  <si>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</si>
  <si>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</si>
  <si>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</si>
  <si>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</si>
  <si>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</si>
  <si>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</si>
  <si>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</si>
  <si>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</si>
  <si>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</si>
  <si>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</si>
  <si>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</si>
  <si>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</si>
  <si>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</si>
  <si>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</si>
  <si>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</si>
  <si>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</si>
  <si>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</si>
  <si>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</si>
  <si>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</si>
  <si>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</si>
  <si>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</si>
  <si>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</si>
  <si>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</si>
  <si>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</si>
  <si>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</si>
  <si>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</si>
  <si>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</si>
  <si>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</si>
  <si>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</si>
  <si>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</si>
  <si>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</si>
  <si>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</si>
  <si>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</si>
  <si>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</si>
  <si>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</si>
  <si>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</si>
  <si>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</si>
  <si>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</si>
  <si>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</si>
  <si>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</si>
  <si>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</si>
  <si>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</si>
  <si>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</si>
  <si>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</si>
  <si>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</si>
  <si>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</si>
  <si>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</si>
  <si>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</si>
  <si>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</si>
  <si>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</si>
  <si>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</si>
  <si>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</si>
  <si>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</si>
  <si>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</si>
  <si>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</si>
  <si>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</si>
  <si>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</si>
  <si>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</si>
  <si>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</si>
  <si>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</si>
  <si>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</si>
  <si>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</si>
  <si>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</si>
  <si>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</si>
  <si>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</si>
  <si>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</si>
  <si>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</si>
  <si>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</si>
  <si>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</si>
  <si>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</si>
  <si>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</si>
  <si>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</si>
  <si>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</si>
  <si>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</si>
  <si>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</si>
  <si>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</si>
  <si>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</si>
  <si>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</si>
  <si>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</si>
  <si>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</si>
  <si>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</si>
  <si>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</si>
  <si>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</si>
  <si>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</si>
  <si>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</si>
  <si>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</si>
  <si>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</si>
  <si>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</si>
  <si>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</si>
  <si>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</si>
  <si>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</si>
  <si>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</si>
  <si>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</si>
  <si>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</si>
  <si>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</si>
  <si>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</si>
  <si>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</si>
  <si>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</si>
  <si>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</si>
  <si>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</si>
  <si>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</si>
  <si>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</si>
  <si>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</si>
  <si>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</si>
  <si>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</si>
  <si>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</si>
  <si>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</si>
  <si>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</si>
  <si>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</si>
  <si>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</si>
  <si>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</si>
  <si>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</si>
  <si>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</si>
  <si>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</si>
  <si>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</si>
  <si>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</si>
  <si>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</si>
  <si>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</si>
  <si>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</si>
  <si>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</si>
  <si>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</si>
  <si>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</si>
  <si>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</si>
  <si>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</si>
  <si>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</si>
  <si>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</si>
  <si>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</si>
  <si>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</si>
  <si>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</si>
  <si>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</si>
  <si>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</si>
  <si>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</si>
  <si>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</si>
  <si>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</si>
  <si>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</si>
  <si>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</si>
  <si>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</si>
  <si>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</si>
  <si>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</si>
  <si>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</si>
  <si>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</si>
  <si>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</si>
  <si>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</si>
  <si>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</si>
  <si>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</si>
  <si>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</si>
  <si>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</si>
  <si>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</si>
  <si>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</si>
  <si>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</si>
  <si>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</si>
  <si>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</si>
  <si>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</si>
  <si>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</si>
  <si>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</si>
  <si>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</si>
  <si>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</si>
  <si>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</si>
  <si>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</si>
  <si>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</si>
  <si>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</si>
  <si>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</si>
  <si>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</si>
  <si>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</si>
  <si>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</si>
  <si>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</si>
  <si>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</si>
  <si>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</si>
  <si>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</si>
  <si>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</si>
  <si>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</si>
  <si>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</si>
  <si>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</si>
  <si>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</si>
  <si>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</si>
  <si>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</si>
  <si>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</si>
  <si>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</si>
  <si>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</si>
  <si>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</si>
  <si>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</si>
  <si>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</si>
  <si>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</si>
  <si>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</si>
  <si>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</si>
  <si>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</si>
  <si>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</si>
  <si>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</si>
  <si>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</si>
  <si>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</si>
  <si>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</si>
  <si>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</si>
  <si>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</si>
  <si>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</si>
  <si>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</si>
  <si>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</si>
  <si>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</si>
  <si>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</si>
  <si>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</si>
  <si>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</si>
  <si>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</si>
  <si>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</si>
  <si>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</si>
  <si>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</si>
  <si>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</si>
  <si>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</si>
  <si>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</si>
  <si>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</si>
  <si>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</si>
  <si>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</si>
  <si>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</si>
  <si>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</si>
  <si>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</si>
  <si>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</si>
  <si>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</si>
  <si>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</si>
  <si>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</si>
  <si>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</si>
  <si>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</si>
  <si>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</si>
  <si>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</si>
  <si>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</si>
  <si>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</si>
  <si>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</si>
  <si>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</si>
  <si>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</si>
  <si>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</si>
  <si>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</si>
  <si>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</si>
  <si>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</si>
  <si>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</si>
  <si>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</si>
  <si>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</si>
  <si>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</si>
  <si>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</si>
  <si>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</si>
  <si>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</si>
  <si>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</si>
  <si>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</si>
  <si>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</si>
  <si>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</si>
  <si>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</si>
  <si>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</si>
  <si>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</si>
  <si>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</si>
  <si>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</si>
  <si>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</si>
  <si>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</si>
  <si>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</si>
  <si>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</si>
  <si>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</si>
  <si>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</si>
  <si>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</si>
  <si>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</si>
  <si>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</si>
  <si>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</si>
  <si>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</si>
  <si>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</si>
  <si>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</si>
  <si>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</si>
  <si>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</si>
  <si>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</si>
  <si>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</si>
  <si>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</si>
  <si>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</si>
  <si>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</si>
  <si>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</si>
  <si>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</si>
  <si>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</si>
  <si>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</si>
  <si>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</si>
  <si>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</si>
  <si>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</si>
  <si>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</si>
  <si>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</si>
  <si>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</si>
  <si>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</si>
  <si>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</si>
  <si>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</si>
  <si>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</si>
  <si>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</si>
  <si>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</si>
  <si>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</si>
  <si>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</si>
  <si>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</si>
  <si>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</si>
  <si>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</si>
  <si>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</si>
  <si>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</si>
  <si>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</si>
  <si>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</si>
  <si>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</si>
  <si>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</si>
  <si>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</si>
  <si>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</si>
  <si>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</si>
  <si>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</si>
  <si>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</si>
  <si>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</si>
  <si>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</si>
  <si>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</si>
  <si>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</si>
  <si>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</si>
  <si>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</si>
  <si>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</si>
  <si>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</si>
  <si>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</si>
  <si>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</si>
  <si>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</si>
  <si>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</si>
  <si>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</si>
  <si>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</si>
  <si>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</si>
  <si>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</si>
  <si>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</si>
  <si>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</si>
  <si>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</si>
  <si>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</si>
  <si>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</si>
  <si>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</si>
  <si>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</si>
  <si>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</si>
  <si>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</si>
  <si>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</si>
  <si>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</si>
  <si>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</si>
  <si>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</si>
  <si>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</si>
  <si>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</si>
  <si>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</si>
  <si>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</si>
  <si>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</si>
  <si>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</si>
  <si>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</si>
  <si>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</si>
  <si>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</si>
  <si>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</si>
  <si>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</si>
  <si>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</si>
  <si>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</si>
  <si>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</si>
  <si>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</si>
  <si>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</si>
  <si>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</si>
  <si>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</si>
  <si>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</si>
  <si>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</si>
  <si>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</si>
  <si>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</si>
  <si>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</si>
  <si>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</si>
  <si>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</si>
  <si>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</si>
  <si>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</si>
  <si>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</si>
  <si>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</si>
  <si>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</si>
  <si>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</si>
  <si>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</si>
  <si>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</si>
  <si>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</si>
  <si>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</si>
  <si>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</si>
  <si>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</si>
  <si>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</si>
  <si>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</si>
  <si>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</si>
  <si>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</si>
  <si>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</si>
  <si>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</si>
  <si>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</si>
  <si>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</si>
  <si>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</si>
  <si>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</si>
  <si>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</si>
  <si>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</si>
  <si>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</si>
  <si>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</si>
  <si>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</si>
  <si>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</si>
  <si>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</si>
  <si>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</si>
  <si>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</si>
  <si>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</si>
  <si>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</si>
  <si>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</si>
  <si>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</si>
  <si>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</si>
  <si>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</si>
  <si>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</si>
  <si>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</si>
  <si>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</si>
  <si>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</si>
  <si>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</si>
  <si>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</si>
  <si>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</si>
  <si>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</si>
  <si>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</si>
  <si>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</si>
  <si>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</si>
  <si>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</si>
  <si>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</si>
  <si>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</si>
  <si>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</si>
  <si>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</si>
  <si>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</si>
  <si>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</si>
  <si>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</si>
  <si>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</si>
  <si>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</si>
  <si>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</si>
  <si>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</si>
  <si>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</si>
  <si>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</si>
  <si>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</si>
  <si>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</si>
  <si>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</si>
  <si>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</si>
  <si>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</si>
  <si>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</si>
  <si>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</si>
  <si>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</si>
  <si>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</si>
  <si>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</si>
  <si>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</si>
  <si>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</si>
  <si>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</si>
  <si>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</si>
  <si>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</si>
  <si>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</si>
  <si>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</si>
  <si>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</si>
  <si>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</si>
  <si>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</si>
  <si>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</si>
  <si>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</si>
  <si>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</si>
  <si>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</si>
  <si>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</si>
  <si>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</si>
  <si>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</si>
  <si>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</si>
  <si>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</si>
  <si>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</si>
  <si>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</si>
  <si>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</si>
  <si>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</si>
  <si>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</si>
  <si>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</si>
  <si>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</si>
  <si>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</si>
  <si>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</si>
  <si>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</si>
  <si>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</si>
  <si>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</si>
  <si>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</si>
  <si>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</si>
  <si>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</si>
  <si>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</si>
  <si>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</si>
  <si>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</si>
  <si>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</si>
  <si>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</si>
  <si>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</si>
  <si>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</si>
  <si>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</si>
  <si>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</si>
  <si>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</si>
  <si>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</si>
  <si>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</si>
  <si>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</si>
  <si>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</si>
  <si>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</si>
  <si>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</si>
  <si>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</si>
  <si>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</si>
  <si>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</si>
  <si>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</si>
  <si>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</si>
  <si>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</si>
  <si>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</si>
  <si>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</si>
  <si>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</si>
  <si>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</si>
  <si>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</si>
  <si>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</si>
  <si>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</si>
  <si>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</si>
  <si>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</si>
  <si>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</si>
  <si>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</si>
  <si>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</si>
  <si>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</si>
  <si>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</si>
  <si>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</si>
  <si>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</si>
  <si>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</si>
  <si>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</si>
  <si>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</si>
  <si>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</si>
  <si>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</si>
  <si>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</si>
  <si>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</si>
  <si>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</si>
  <si>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</si>
  <si>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</si>
  <si>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</si>
  <si>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</si>
  <si>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</si>
  <si>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</si>
  <si>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</si>
  <si>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</si>
  <si>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</si>
  <si>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</si>
  <si>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</si>
  <si>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</si>
  <si>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</si>
  <si>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</si>
  <si>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</si>
  <si>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</si>
  <si>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</si>
  <si>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</si>
  <si>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</si>
  <si>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</si>
  <si>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</si>
  <si>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</si>
  <si>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</si>
  <si>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</si>
  <si>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</si>
  <si>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</si>
  <si>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</si>
  <si>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</si>
  <si>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</si>
  <si>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</si>
  <si>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</si>
  <si>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</si>
  <si>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</si>
  <si>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</si>
  <si>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</si>
  <si>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</si>
  <si>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</si>
  <si>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</si>
  <si>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</si>
  <si>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</si>
  <si>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</si>
  <si>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</si>
  <si>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</si>
  <si>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</si>
  <si>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</si>
  <si>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</si>
  <si>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</si>
  <si>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</si>
  <si>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</si>
  <si>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</si>
  <si>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</si>
  <si>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</si>
  <si>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</si>
  <si>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</si>
  <si>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</si>
  <si>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</si>
  <si>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</si>
  <si>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</si>
  <si>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</si>
  <si>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</si>
  <si>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</si>
  <si>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</si>
  <si>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</si>
  <si>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</si>
  <si>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</si>
  <si>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</si>
  <si>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</si>
  <si>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</si>
  <si>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</si>
  <si>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</si>
  <si>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</si>
  <si>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</si>
  <si>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</si>
  <si>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</si>
  <si>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</si>
  <si>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</si>
  <si>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</si>
  <si>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</si>
  <si>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</si>
  <si>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</si>
  <si>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</si>
  <si>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</si>
  <si>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</si>
  <si>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</si>
  <si>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</si>
  <si>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</si>
  <si>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</si>
  <si>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</si>
  <si>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</si>
  <si>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</si>
  <si>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</si>
  <si>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</si>
  <si>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</si>
  <si>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</si>
  <si>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</si>
  <si>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</si>
  <si>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</si>
  <si>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</si>
  <si>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</si>
  <si>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</si>
  <si>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</si>
  <si>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</si>
  <si>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</si>
  <si>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</si>
  <si>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</si>
  <si>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</si>
  <si>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</si>
  <si>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</si>
  <si>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</si>
  <si>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</si>
  <si>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</si>
  <si>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</si>
  <si>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</si>
  <si>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</si>
  <si>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</si>
  <si>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</si>
  <si>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</si>
  <si>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</si>
  <si>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</si>
  <si>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</si>
  <si>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</si>
  <si>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</si>
  <si>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</si>
  <si>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</si>
  <si>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</si>
  <si>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</si>
  <si>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</si>
  <si>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</si>
  <si>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</si>
  <si>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</si>
  <si>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</si>
  <si>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</si>
  <si>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</si>
  <si>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</si>
  <si>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</si>
  <si>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</si>
  <si>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</si>
  <si>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</si>
  <si>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</si>
  <si>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</si>
  <si>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</si>
  <si>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</si>
  <si>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</si>
  <si>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</si>
  <si>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</si>
  <si>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</si>
  <si>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</si>
  <si>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</si>
  <si>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</si>
  <si>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</si>
  <si>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</si>
  <si>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</si>
  <si>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</si>
  <si>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</si>
  <si>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</si>
  <si>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</si>
  <si>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</si>
  <si>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</si>
  <si>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</si>
  <si>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</si>
  <si>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</si>
  <si>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</si>
  <si>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</si>
  <si>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</si>
  <si>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</si>
  <si>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</si>
  <si>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</si>
  <si>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</si>
  <si>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</si>
  <si>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</si>
  <si>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</si>
  <si>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</si>
  <si>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</si>
  <si>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</si>
  <si>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</si>
  <si>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</si>
  <si>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</si>
  <si>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</si>
  <si>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</si>
  <si>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</si>
  <si>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</si>
  <si>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</si>
  <si>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</si>
  <si>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</si>
  <si>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</si>
  <si>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</si>
  <si>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</si>
  <si>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</si>
  <si>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</si>
  <si>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</si>
  <si>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</si>
  <si>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</si>
  <si>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</si>
  <si>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</si>
  <si>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</si>
  <si>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</si>
  <si>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</si>
  <si>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</si>
  <si>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</si>
  <si>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</si>
  <si>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</si>
  <si>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</si>
  <si>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</si>
  <si>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</si>
  <si>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</si>
  <si>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</si>
  <si>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</si>
  <si>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</si>
  <si>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</si>
  <si>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</si>
  <si>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</si>
  <si>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</si>
  <si>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</si>
  <si>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</si>
  <si>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</si>
  <si>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</si>
  <si>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</si>
  <si>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</si>
  <si>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</si>
  <si>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</si>
  <si>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</si>
  <si>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</si>
  <si>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</si>
  <si>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</si>
  <si>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</si>
  <si>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</si>
  <si>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</si>
  <si>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</si>
  <si>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</si>
  <si>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</si>
  <si>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</si>
  <si>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</si>
  <si>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</si>
  <si>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</si>
  <si>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</si>
  <si>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</si>
  <si>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</si>
  <si>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</si>
  <si>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</si>
  <si>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</si>
  <si>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</si>
  <si>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</si>
  <si>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</si>
  <si>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</si>
  <si>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</si>
  <si>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</si>
  <si>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</si>
  <si>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</si>
  <si>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</si>
  <si>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</si>
  <si>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</si>
  <si>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</si>
  <si>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</si>
  <si>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</si>
  <si>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</si>
  <si>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</si>
  <si>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</si>
  <si>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</si>
  <si>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</si>
  <si>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</si>
  <si>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</si>
  <si>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</si>
  <si>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</si>
  <si>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</si>
  <si>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</si>
  <si>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</si>
  <si>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</si>
  <si>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</si>
  <si>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</si>
  <si>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</si>
  <si>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</si>
  <si>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</si>
  <si>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</si>
  <si>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</si>
  <si>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</si>
  <si>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</si>
  <si>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</si>
  <si>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</si>
  <si>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</si>
  <si>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</si>
  <si>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</si>
  <si>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</si>
  <si>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</si>
  <si>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</si>
  <si>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</si>
  <si>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</si>
  <si>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</si>
  <si>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</si>
  <si>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</si>
  <si>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</si>
  <si>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</si>
  <si>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</si>
  <si>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</si>
  <si>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</si>
  <si>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</si>
  <si>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</si>
  <si>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</si>
  <si>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</si>
  <si>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</si>
  <si>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</si>
  <si>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</si>
  <si>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</si>
  <si>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</si>
  <si>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</si>
  <si>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</si>
  <si>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</si>
  <si>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</si>
  <si>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</si>
  <si>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</si>
  <si>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</si>
  <si>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</si>
  <si>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</si>
  <si>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</si>
  <si>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</si>
  <si>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</si>
  <si>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</si>
  <si>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</si>
  <si>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</si>
  <si>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</si>
  <si>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</si>
  <si>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</si>
  <si>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</si>
  <si>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</si>
  <si>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</si>
  <si>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</si>
  <si>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</si>
  <si>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</si>
  <si>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</si>
  <si>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</si>
  <si>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</si>
  <si>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</si>
  <si>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</si>
  <si>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</si>
  <si>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</si>
  <si>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</si>
  <si>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</si>
  <si>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</si>
  <si>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</si>
  <si>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</si>
  <si>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</si>
  <si>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</si>
  <si>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</si>
  <si>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</si>
  <si>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</si>
  <si>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</si>
  <si>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</si>
  <si>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</si>
  <si>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</si>
  <si>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</si>
  <si>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</si>
  <si>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</si>
  <si>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</si>
  <si>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</si>
  <si>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</si>
  <si>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</si>
  <si>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</si>
  <si>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</si>
  <si>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</si>
  <si>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</si>
  <si>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</si>
  <si>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</si>
  <si>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</si>
  <si>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</si>
  <si>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</si>
  <si>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</si>
  <si>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</si>
  <si>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</si>
  <si>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</si>
  <si>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</si>
  <si>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</si>
  <si>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</si>
  <si>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</si>
  <si>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</si>
  <si>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</si>
  <si>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</si>
  <si>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</si>
  <si>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</si>
  <si>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</si>
  <si>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</si>
  <si>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</si>
  <si>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</si>
  <si>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</si>
  <si>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</si>
  <si>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</si>
  <si>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</si>
  <si>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</si>
  <si>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</si>
  <si>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</si>
  <si>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</si>
  <si>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</si>
  <si>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</si>
  <si>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</si>
  <si>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</si>
  <si>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</si>
  <si>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</si>
  <si>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</si>
  <si>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</si>
  <si>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</si>
  <si>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</si>
  <si>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</si>
  <si>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</si>
  <si>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</si>
  <si>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</si>
  <si>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</si>
  <si>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</si>
  <si>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</si>
  <si>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</si>
  <si>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</si>
  <si>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</si>
  <si>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</si>
  <si>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</si>
  <si>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</si>
  <si>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</si>
  <si>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</si>
  <si>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</si>
  <si>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</si>
  <si>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</si>
  <si>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</si>
  <si>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</si>
  <si>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</si>
  <si>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</si>
  <si>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</si>
  <si>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</si>
  <si>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</si>
  <si>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</si>
  <si>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</si>
  <si>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</si>
  <si>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</si>
  <si>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</si>
  <si>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</si>
  <si>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</si>
  <si>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</si>
  <si>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</si>
  <si>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</si>
  <si>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</si>
  <si>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</si>
  <si>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</si>
  <si>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</si>
  <si>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</si>
  <si>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</si>
  <si>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</si>
  <si>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</si>
  <si>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</si>
  <si>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</si>
  <si>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</si>
  <si>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</si>
  <si>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</si>
  <si>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</si>
  <si>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</si>
  <si>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</si>
  <si>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</si>
  <si>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</si>
  <si>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</si>
  <si>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</si>
  <si>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</si>
  <si>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</si>
  <si>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</si>
  <si>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</si>
  <si>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</si>
  <si>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</si>
  <si>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</si>
  <si>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</si>
  <si>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</si>
  <si>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</si>
  <si>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</si>
  <si>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</si>
  <si>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</si>
  <si>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</si>
  <si>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</si>
  <si>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</si>
  <si>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</si>
  <si>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</si>
  <si>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</si>
  <si>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</si>
  <si>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</si>
  <si>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</si>
  <si>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</si>
  <si>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</si>
  <si>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</si>
  <si>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</si>
  <si>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</si>
  <si>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</si>
  <si>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</si>
  <si>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</si>
  <si>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</si>
  <si>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</si>
  <si>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</si>
  <si>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</si>
  <si>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</si>
  <si>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</si>
  <si>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</si>
  <si>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</si>
  <si>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</si>
  <si>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</si>
  <si>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</si>
  <si>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</si>
  <si>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</si>
  <si>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</si>
  <si>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</si>
  <si>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</si>
  <si>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</si>
  <si>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</si>
  <si>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</si>
  <si>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</si>
  <si>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</si>
  <si>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</si>
  <si>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</si>
  <si>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</si>
  <si>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</si>
  <si>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</si>
  <si>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</si>
  <si>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</si>
  <si>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</si>
  <si>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</si>
  <si>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</si>
  <si>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</si>
  <si>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</si>
  <si>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</si>
  <si>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</si>
  <si>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</si>
  <si>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</si>
  <si>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</si>
  <si>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</si>
  <si>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</si>
  <si>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</si>
  <si>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</si>
  <si>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</si>
  <si>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</si>
  <si>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</si>
  <si>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</si>
  <si>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</si>
  <si>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</si>
  <si>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</si>
  <si>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</si>
  <si>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</si>
  <si>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</si>
  <si>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</si>
  <si>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</si>
  <si>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</si>
  <si>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</si>
  <si>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</si>
  <si>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</si>
  <si>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</si>
  <si>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</si>
  <si>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</si>
  <si>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</si>
  <si>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</si>
  <si>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</si>
  <si>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</si>
  <si>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</si>
  <si>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</si>
  <si>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</si>
  <si>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</si>
  <si>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</si>
  <si>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</si>
  <si>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</si>
  <si>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</si>
  <si>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</si>
  <si>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</si>
  <si>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</si>
  <si>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</si>
  <si>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</si>
  <si>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</si>
  <si>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</si>
  <si>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</si>
  <si>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</si>
  <si>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</si>
  <si>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</si>
  <si>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</si>
  <si>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</si>
  <si>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</si>
  <si>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</si>
  <si>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</si>
  <si>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</si>
  <si>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</si>
  <si>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</si>
  <si>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</si>
  <si>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</si>
  <si>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</si>
  <si>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</si>
  <si>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</si>
  <si>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</si>
  <si>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</si>
  <si>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</si>
  <si>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</si>
  <si>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</si>
  <si>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</si>
  <si>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</si>
  <si>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</si>
  <si>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</si>
  <si>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</si>
  <si>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</si>
  <si>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</si>
  <si>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</si>
  <si>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</si>
  <si>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</si>
  <si>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</si>
  <si>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</si>
  <si>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</si>
  <si>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</si>
  <si>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</si>
  <si>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</si>
  <si>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</si>
  <si>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</si>
  <si>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</si>
  <si>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</si>
  <si>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</si>
  <si>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</si>
  <si>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</si>
  <si>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</si>
  <si>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</si>
  <si>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</si>
  <si>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</si>
  <si>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</si>
  <si>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</si>
  <si>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</si>
  <si>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</si>
  <si>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</si>
  <si>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</si>
  <si>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</si>
  <si>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</si>
  <si>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</si>
  <si>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</si>
  <si>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</si>
  <si>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</si>
  <si>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</si>
  <si>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</si>
  <si>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</si>
  <si>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</si>
  <si>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</si>
  <si>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</si>
  <si>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</si>
  <si>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</si>
  <si>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</si>
  <si>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</si>
  <si>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</si>
  <si>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</si>
  <si>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</si>
  <si>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</si>
  <si>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</si>
  <si>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</si>
  <si>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</si>
  <si>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</si>
  <si>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</si>
  <si>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</si>
  <si>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</si>
  <si>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</si>
  <si>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</si>
  <si>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</si>
  <si>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</si>
  <si>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</si>
  <si>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</si>
  <si>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</si>
  <si>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</si>
  <si>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</si>
  <si>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</si>
  <si>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</si>
  <si>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</si>
  <si>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</si>
  <si>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</si>
  <si>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</si>
  <si>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</si>
  <si>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</si>
  <si>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</si>
  <si>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</si>
  <si>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</si>
  <si>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</si>
  <si>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</si>
  <si>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</si>
  <si>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</si>
  <si>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</si>
  <si>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</si>
  <si>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</si>
  <si>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</si>
  <si>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</si>
  <si>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</si>
  <si>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</si>
  <si>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</si>
  <si>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</si>
  <si>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</si>
  <si>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</si>
  <si>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</si>
  <si>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</si>
  <si>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</si>
  <si>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</si>
  <si>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</si>
  <si>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</si>
  <si>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</si>
  <si>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</si>
  <si>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</si>
  <si>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</si>
  <si>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</si>
  <si>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</si>
  <si>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</si>
  <si>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</si>
  <si>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</si>
  <si>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</si>
  <si>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</si>
  <si>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</si>
  <si>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</si>
  <si>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</si>
  <si>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</si>
  <si>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</si>
  <si>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</si>
  <si>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</si>
  <si>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</si>
  <si>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</si>
  <si>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</si>
  <si>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</si>
  <si>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</si>
  <si>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</si>
  <si>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</si>
  <si>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</si>
  <si>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</si>
  <si>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</si>
  <si>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</si>
  <si>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</si>
  <si>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</si>
  <si>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</si>
  <si>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</si>
  <si>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</si>
  <si>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</si>
  <si>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</si>
  <si>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</si>
  <si>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</si>
  <si>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</si>
  <si>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</si>
  <si>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</si>
  <si>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</si>
  <si>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</si>
  <si>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</si>
  <si>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</si>
  <si>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</si>
  <si>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</si>
  <si>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</si>
  <si>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</si>
  <si>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</si>
  <si>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</si>
  <si>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</si>
  <si>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</si>
  <si>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</si>
  <si>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</si>
  <si>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</si>
  <si>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</si>
  <si>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</si>
  <si>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</si>
  <si>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</si>
  <si>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</si>
  <si>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</si>
  <si>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</si>
  <si>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</si>
  <si>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</si>
  <si>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</si>
  <si>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</si>
  <si>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</si>
  <si>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</si>
  <si>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</si>
  <si>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</si>
  <si>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</si>
  <si>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</si>
  <si>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</si>
  <si>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</si>
  <si>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</si>
  <si>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</si>
  <si>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</si>
  <si>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</si>
  <si>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</si>
  <si>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</si>
  <si>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</si>
  <si>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</si>
  <si>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</si>
  <si>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</si>
  <si>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</si>
  <si>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</si>
  <si>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</si>
  <si>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</si>
  <si>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</si>
  <si>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</si>
  <si>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</si>
  <si>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</si>
  <si>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</si>
  <si>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</si>
  <si>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</si>
  <si>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</si>
  <si>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</si>
  <si>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</si>
  <si>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</si>
  <si>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</si>
  <si>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</si>
  <si>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</si>
  <si>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</si>
  <si>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</si>
  <si>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</si>
  <si>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</si>
  <si>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</si>
  <si>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</si>
  <si>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</si>
  <si>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</si>
  <si>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</si>
  <si>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</si>
  <si>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</si>
  <si>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</si>
  <si>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</si>
  <si>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</si>
  <si>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</si>
  <si>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</si>
  <si>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</si>
  <si>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</si>
  <si>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</si>
  <si>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</si>
  <si>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</si>
  <si>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</si>
  <si>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</si>
  <si>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</si>
  <si>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</si>
  <si>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</si>
  <si>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</si>
  <si>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</si>
  <si>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</si>
  <si>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</si>
  <si>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</si>
  <si>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</si>
  <si>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</si>
  <si>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</si>
  <si>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</si>
  <si>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</si>
  <si>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</si>
  <si>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</si>
  <si>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</si>
  <si>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</si>
  <si>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</si>
  <si>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</si>
  <si>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</si>
  <si>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</si>
  <si>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</si>
  <si>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</si>
  <si>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</si>
  <si>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</si>
  <si>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</si>
  <si>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</si>
  <si>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</si>
  <si>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</si>
  <si>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</si>
  <si>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</si>
  <si>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</si>
  <si>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</si>
  <si>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</si>
  <si>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</si>
  <si>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</si>
  <si>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</si>
  <si>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</si>
  <si>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</si>
  <si>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</si>
  <si>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</si>
  <si>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</si>
  <si>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</si>
  <si>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</si>
  <si>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</si>
  <si>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</si>
  <si>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</si>
  <si>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</si>
  <si>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</si>
  <si>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</si>
  <si>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</si>
  <si>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</si>
  <si>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</si>
  <si>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</si>
  <si>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</si>
  <si>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</si>
  <si>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</si>
  <si>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</si>
  <si>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</si>
  <si>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</si>
  <si>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</si>
  <si>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</si>
  <si>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</si>
  <si>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</si>
  <si>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</si>
  <si>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</si>
  <si>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</si>
  <si>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</si>
  <si>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</si>
  <si>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</si>
  <si>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</si>
  <si>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</si>
  <si>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</si>
  <si>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</si>
  <si>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</si>
  <si>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</si>
  <si>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</si>
  <si>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</si>
  <si>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</si>
  <si>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</si>
  <si>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</si>
  <si>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</si>
  <si>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</si>
  <si>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</si>
  <si>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</si>
  <si>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</si>
  <si>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</si>
  <si>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</si>
  <si>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</si>
  <si>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</si>
  <si>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</si>
  <si>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</si>
  <si>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</si>
  <si>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</si>
  <si>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</si>
  <si>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</si>
  <si>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</si>
  <si>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</si>
  <si>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</si>
  <si>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</si>
  <si>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</si>
  <si>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</si>
  <si>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</si>
  <si>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</si>
  <si>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</si>
  <si>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</si>
  <si>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</si>
  <si>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</si>
  <si>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</si>
  <si>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</si>
  <si>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</si>
  <si>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</si>
  <si>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</si>
  <si>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</si>
  <si>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</si>
  <si>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</si>
  <si>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</si>
  <si>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</si>
  <si>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</si>
  <si>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</si>
  <si>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</si>
  <si>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</si>
  <si>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</si>
  <si>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</si>
  <si>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</si>
  <si>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</si>
  <si>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</si>
  <si>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</si>
  <si>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</si>
  <si>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</si>
  <si>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</si>
  <si>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</si>
  <si>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</si>
  <si>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</si>
  <si>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</si>
  <si>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</si>
  <si>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</si>
  <si>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</si>
  <si>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</si>
  <si>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</si>
  <si>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</si>
  <si>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</si>
  <si>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</si>
  <si>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</si>
  <si>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</si>
  <si>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</si>
  <si>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</si>
  <si>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</si>
  <si>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</si>
  <si>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</si>
  <si>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</si>
  <si>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</si>
  <si>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</si>
  <si>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</si>
  <si>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</si>
  <si>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</si>
  <si>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</si>
  <si>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</si>
  <si>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</si>
  <si>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</si>
  <si>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</si>
  <si>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</si>
  <si>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</si>
  <si>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</si>
  <si>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</si>
  <si>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</si>
  <si>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</si>
  <si>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</si>
  <si>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</si>
  <si>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</si>
  <si>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</si>
  <si>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</si>
  <si>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</si>
  <si>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</si>
  <si>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</si>
  <si>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</si>
  <si>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</si>
  <si>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</si>
  <si>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</si>
  <si>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</si>
  <si>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</si>
  <si>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</si>
  <si>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</si>
  <si>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</si>
  <si>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</si>
  <si>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</si>
  <si>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</si>
  <si>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</si>
  <si>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</si>
  <si>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</si>
  <si>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</si>
  <si>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</si>
  <si>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</si>
  <si>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</si>
  <si>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</si>
  <si>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</si>
  <si>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</si>
  <si>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</si>
  <si>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</si>
  <si>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</si>
  <si>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</si>
  <si>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</si>
  <si>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</si>
  <si>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</si>
  <si>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</si>
  <si>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</si>
  <si>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</si>
  <si>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</si>
  <si>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</si>
  <si>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</si>
  <si>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</si>
  <si>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</si>
  <si>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</si>
  <si>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</si>
  <si>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</si>
  <si>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</si>
  <si>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</si>
  <si>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</si>
  <si>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</si>
  <si>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</si>
  <si>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</si>
  <si>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</si>
  <si>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</si>
  <si>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</si>
  <si>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</si>
  <si>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</si>
  <si>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</si>
  <si>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</si>
  <si>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</si>
  <si>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</si>
  <si>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</si>
  <si>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</si>
  <si>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</si>
  <si>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</si>
  <si>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</si>
  <si>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</si>
  <si>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</si>
  <si>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</si>
  <si>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</si>
  <si>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</si>
  <si>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</si>
  <si>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</si>
  <si>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</si>
  <si>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</si>
  <si>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</si>
  <si>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</si>
  <si>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</si>
  <si>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</si>
  <si>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</si>
  <si>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</si>
  <si>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</si>
  <si>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</si>
  <si>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</si>
  <si>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</si>
  <si>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</si>
  <si>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</si>
  <si>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</si>
  <si>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</si>
  <si>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</si>
  <si>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</si>
  <si>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</si>
  <si>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</si>
  <si>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</si>
  <si>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</si>
  <si>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</si>
  <si>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</si>
  <si>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</si>
  <si>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</si>
  <si>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</si>
  <si>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</si>
  <si>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</si>
  <si>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</si>
  <si>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</si>
  <si>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</si>
  <si>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</si>
  <si>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</si>
  <si>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</si>
  <si>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</si>
  <si>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</si>
  <si>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</si>
  <si>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</si>
  <si>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</si>
  <si>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</si>
  <si>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</si>
  <si>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</si>
  <si>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</si>
  <si>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</si>
  <si>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</si>
  <si>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</si>
  <si>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</si>
  <si>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</si>
  <si>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</si>
  <si>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</si>
  <si>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</si>
  <si>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</si>
  <si>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</si>
  <si>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</si>
  <si>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</si>
  <si>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</si>
  <si>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</si>
  <si>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</si>
  <si>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</si>
  <si>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</si>
  <si>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</si>
  <si>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</si>
  <si>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</si>
  <si>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</si>
  <si>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</si>
  <si>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</si>
  <si>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</si>
  <si>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</si>
  <si>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</si>
  <si>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</si>
  <si>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</si>
  <si>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</si>
  <si>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</si>
  <si>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</si>
  <si>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</si>
  <si>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</si>
  <si>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</si>
  <si>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</si>
  <si>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</si>
  <si>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</si>
  <si>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</si>
  <si>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</si>
  <si>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</si>
  <si>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</si>
  <si>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</si>
  <si>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</si>
  <si>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</si>
  <si>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</si>
  <si>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</si>
  <si>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</si>
  <si>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</si>
  <si>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</si>
  <si>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</si>
  <si>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</si>
  <si>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</si>
  <si>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</si>
  <si>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</si>
  <si>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</si>
  <si>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</si>
  <si>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</si>
  <si>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</si>
  <si>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</si>
  <si>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</si>
  <si>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</si>
  <si>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</si>
  <si>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</si>
  <si>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</si>
  <si>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</si>
  <si>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</si>
  <si>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</si>
  <si>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</si>
  <si>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</si>
  <si>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</si>
  <si>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</si>
  <si>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</si>
  <si>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</si>
  <si>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</si>
  <si>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</si>
  <si>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</si>
  <si>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</si>
  <si>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</si>
  <si>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</si>
  <si>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</si>
  <si>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</si>
  <si>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</si>
  <si>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</si>
  <si>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</si>
  <si>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</si>
  <si>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</si>
  <si>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</si>
  <si>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</si>
  <si>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</si>
  <si>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</si>
  <si>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</si>
  <si>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</si>
  <si>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</si>
  <si>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</si>
  <si>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</si>
  <si>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</si>
  <si>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</si>
  <si>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</si>
  <si>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</si>
  <si>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</si>
  <si>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</si>
  <si>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</si>
  <si>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</si>
  <si>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</si>
  <si>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</si>
  <si>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</si>
  <si>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</si>
  <si>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</si>
  <si>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</si>
  <si>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</si>
  <si>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</si>
  <si>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</si>
  <si>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</si>
  <si>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</si>
  <si>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</si>
  <si>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</si>
  <si>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</si>
  <si>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</si>
  <si>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</si>
  <si>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</si>
  <si>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</si>
  <si>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</si>
  <si>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</si>
  <si>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</si>
  <si>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</si>
  <si>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</si>
  <si>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</si>
  <si>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</si>
  <si>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</si>
  <si>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</si>
  <si>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</si>
  <si>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</si>
  <si>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</si>
  <si>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</si>
  <si>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</si>
  <si>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</si>
  <si>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</si>
  <si>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</si>
  <si>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</si>
  <si>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</si>
  <si>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</si>
  <si>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</si>
  <si>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</si>
  <si>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</si>
  <si>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</si>
  <si>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</si>
  <si>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</si>
  <si>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</si>
  <si>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</si>
  <si>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</si>
  <si>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</si>
  <si>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</si>
  <si>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</si>
  <si>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</si>
  <si>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</si>
  <si>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</si>
  <si>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</si>
  <si>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</si>
  <si>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</si>
  <si>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</si>
  <si>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</si>
  <si>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</si>
  <si>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</si>
  <si>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</si>
  <si>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</si>
  <si>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</si>
  <si>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</si>
  <si>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</si>
  <si>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</si>
  <si>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</si>
  <si>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</si>
  <si>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</si>
  <si>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</si>
  <si>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</si>
  <si>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</si>
  <si>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</si>
  <si>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</si>
  <si>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</si>
  <si>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</si>
  <si>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</si>
  <si>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</si>
  <si>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</si>
  <si>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</si>
  <si>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</si>
  <si>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</si>
  <si>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</si>
  <si>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</si>
  <si>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</si>
  <si>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</si>
  <si>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</si>
  <si>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</si>
  <si>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</si>
  <si>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</si>
  <si>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</si>
  <si>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</si>
  <si>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</si>
  <si>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</si>
  <si>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</si>
  <si>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</si>
  <si>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</si>
  <si>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</si>
  <si>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</si>
  <si>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</si>
  <si>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</si>
  <si>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</si>
  <si>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</si>
  <si>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</si>
  <si>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</si>
  <si>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</si>
  <si>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</si>
  <si>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</si>
  <si>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</si>
  <si>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</si>
  <si>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</si>
  <si>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</si>
  <si>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</si>
  <si>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</si>
  <si>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</si>
  <si>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</si>
  <si>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</si>
  <si>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</si>
  <si>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</si>
  <si>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</si>
  <si>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</si>
  <si>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</si>
  <si>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</si>
  <si>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</si>
  <si>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</si>
  <si>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</si>
  <si>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</si>
  <si>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</si>
  <si>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</si>
  <si>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</si>
  <si>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</si>
  <si>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</si>
  <si>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</si>
  <si>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</si>
  <si>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</si>
  <si>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</si>
  <si>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</si>
  <si>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</si>
  <si>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</si>
  <si>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</si>
  <si>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</si>
  <si>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</si>
  <si>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</si>
  <si>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</si>
  <si>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</si>
  <si>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</si>
  <si>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</si>
  <si>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</si>
  <si>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</si>
  <si>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</si>
  <si>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</si>
  <si>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</si>
  <si>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</si>
  <si>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</si>
  <si>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</si>
  <si>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</si>
  <si>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</si>
  <si>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</si>
  <si>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</si>
  <si>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</si>
  <si>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</si>
  <si>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</si>
  <si>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</si>
  <si>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</si>
  <si>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</si>
  <si>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</si>
  <si>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</si>
  <si>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</si>
  <si>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</si>
  <si>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</si>
  <si>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</si>
  <si>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</si>
  <si>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</si>
  <si>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</si>
  <si>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</si>
  <si>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</si>
  <si>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</si>
  <si>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</si>
  <si>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</si>
  <si>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</si>
  <si>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</si>
  <si>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</si>
  <si>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</si>
  <si>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</si>
  <si>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</si>
  <si>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</si>
  <si>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</si>
  <si>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</si>
  <si>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</si>
  <si>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</si>
  <si>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</si>
  <si>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</si>
  <si>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</si>
  <si>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</si>
  <si>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</si>
  <si>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</si>
  <si>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</si>
  <si>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</si>
  <si>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</si>
  <si>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</si>
  <si>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</si>
  <si>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</si>
  <si>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</si>
  <si>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</si>
  <si>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</si>
  <si>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</si>
  <si>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</si>
  <si>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</si>
  <si>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</si>
  <si>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</si>
  <si>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</si>
  <si>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</si>
  <si>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</si>
  <si>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</si>
  <si>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</si>
  <si>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</si>
  <si>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</si>
  <si>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</si>
  <si>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</si>
  <si>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</si>
  <si>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</si>
  <si>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</si>
  <si>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</si>
  <si>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</si>
  <si>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</si>
  <si>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</si>
  <si>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</si>
  <si>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</si>
  <si>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</si>
  <si>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</si>
  <si>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</si>
  <si>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</si>
  <si>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</si>
  <si>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</si>
  <si>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</si>
  <si>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</si>
  <si>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</si>
  <si>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</si>
  <si>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</si>
  <si>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</si>
  <si>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</si>
  <si>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</si>
  <si>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</si>
  <si>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</si>
  <si>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</si>
  <si>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</si>
  <si>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</si>
  <si>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</si>
  <si>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</si>
  <si>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</si>
  <si>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</si>
  <si>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</si>
  <si>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</si>
  <si>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</si>
  <si>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</si>
  <si>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</si>
  <si>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</si>
  <si>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</si>
  <si>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</si>
  <si>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</si>
  <si>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</si>
  <si>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</si>
  <si>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</si>
  <si>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</si>
  <si>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</si>
  <si>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</si>
  <si>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</si>
  <si>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</si>
  <si>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</si>
  <si>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</si>
  <si>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</si>
  <si>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</si>
  <si>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</si>
  <si>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</si>
  <si>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</si>
  <si>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</si>
  <si>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</si>
  <si>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</si>
  <si>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</si>
  <si>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</si>
  <si>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</si>
  <si>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</si>
  <si>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</si>
  <si>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</si>
  <si>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</si>
  <si>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</si>
  <si>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</si>
  <si>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</si>
  <si>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</si>
  <si>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</si>
  <si>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</si>
  <si>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</si>
  <si>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</si>
  <si>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</si>
  <si>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</si>
  <si>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</si>
  <si>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</si>
  <si>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</si>
  <si>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</si>
  <si>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</si>
  <si>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</si>
  <si>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</si>
  <si>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</si>
  <si>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</si>
  <si>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</si>
  <si>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</si>
  <si>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</si>
  <si>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</si>
  <si>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</si>
  <si>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</si>
  <si>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</si>
  <si>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</si>
  <si>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</si>
  <si>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</si>
  <si>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</si>
  <si>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</si>
  <si>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</si>
  <si>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</si>
  <si>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</si>
  <si>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</si>
  <si>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</si>
  <si>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</si>
  <si>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</si>
  <si>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</si>
  <si>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</si>
  <si>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</si>
  <si>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</si>
  <si>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</si>
  <si>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</si>
  <si>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</si>
  <si>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</si>
  <si>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</si>
  <si>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</si>
  <si>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</si>
  <si>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</si>
  <si>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</si>
  <si>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</si>
  <si>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</si>
  <si>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</si>
  <si>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</si>
  <si>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</si>
  <si>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</si>
  <si>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</si>
  <si>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</si>
  <si>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</si>
  <si>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</si>
  <si>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</si>
  <si>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</si>
  <si>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</si>
  <si>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</si>
  <si>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</si>
  <si>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</si>
  <si>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</si>
  <si>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</si>
  <si>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</si>
  <si>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</si>
  <si>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</si>
  <si>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</si>
  <si>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</si>
  <si>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</si>
  <si>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</si>
  <si>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</si>
  <si>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</si>
  <si>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</si>
  <si>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</si>
  <si>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</si>
  <si>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</si>
  <si>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</si>
  <si>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</si>
  <si>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</si>
  <si>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</si>
  <si>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</si>
  <si>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</si>
  <si>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</si>
  <si>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</si>
  <si>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</si>
  <si>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</si>
  <si>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</si>
  <si>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</si>
  <si>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</si>
  <si>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</si>
  <si>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</si>
  <si>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</si>
  <si>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</si>
  <si>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</si>
  <si>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</si>
  <si>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</si>
  <si>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</si>
  <si>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</si>
  <si>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</si>
  <si>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</si>
  <si>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</si>
  <si>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</si>
  <si>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</si>
  <si>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</si>
  <si>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</si>
  <si>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</si>
  <si>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</si>
  <si>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</si>
  <si>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</si>
  <si>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</si>
  <si>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</si>
  <si>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</si>
  <si>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</si>
  <si>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</si>
  <si>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</si>
  <si>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</si>
  <si>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</si>
  <si>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</si>
  <si>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</si>
  <si>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</si>
  <si>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</si>
  <si>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</si>
  <si>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</si>
  <si>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</si>
  <si>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</si>
  <si>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</si>
  <si>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</si>
  <si>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</si>
  <si>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</si>
  <si>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</si>
  <si>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</si>
  <si>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</si>
  <si>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</si>
  <si>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</si>
  <si>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</si>
  <si>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</si>
  <si>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</si>
  <si>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</si>
  <si>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</si>
  <si>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</si>
  <si>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</si>
  <si>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</si>
  <si>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</si>
  <si>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</si>
  <si>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</si>
  <si>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</si>
  <si>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</si>
  <si>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</si>
  <si>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</si>
  <si>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</si>
  <si>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</si>
  <si>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</si>
  <si>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</si>
  <si>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</si>
  <si>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</si>
  <si>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</si>
  <si>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</si>
  <si>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</si>
  <si>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</si>
  <si>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</si>
  <si>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</si>
  <si>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</si>
  <si>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</si>
  <si>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</si>
  <si>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</si>
  <si>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</si>
  <si>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</si>
  <si>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</si>
  <si>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</si>
  <si>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</si>
  <si>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</si>
  <si>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</si>
  <si>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</si>
  <si>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</si>
  <si>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</si>
  <si>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</si>
  <si>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</si>
  <si>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</si>
  <si>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</si>
  <si>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</si>
  <si>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</si>
  <si>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</si>
  <si>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</si>
  <si>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</si>
  <si>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</si>
  <si>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</si>
  <si>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</si>
  <si>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</si>
  <si>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</si>
  <si>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</si>
  <si>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</si>
  <si>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</si>
  <si>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</si>
  <si>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</si>
  <si>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</si>
  <si>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</si>
  <si>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</si>
  <si>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</si>
  <si>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</si>
  <si>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</si>
  <si>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</si>
  <si>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</si>
  <si>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</si>
  <si>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</si>
  <si>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</si>
  <si>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</si>
  <si>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</si>
  <si>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</si>
  <si>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</si>
  <si>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</si>
  <si>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</si>
  <si>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</si>
  <si>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</si>
  <si>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</si>
  <si>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</si>
  <si>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</si>
  <si>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</si>
  <si>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</si>
  <si>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</si>
  <si>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</si>
  <si>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</si>
  <si>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</si>
  <si>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</si>
  <si>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</si>
  <si>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</si>
  <si>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</si>
  <si>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</si>
  <si>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</si>
  <si>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</si>
  <si>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</si>
  <si>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</si>
  <si>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</si>
  <si>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</si>
  <si>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</si>
  <si>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</si>
  <si>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</si>
  <si>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</si>
  <si>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</si>
  <si>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</si>
  <si>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</si>
  <si>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</si>
  <si>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</si>
  <si>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</si>
  <si>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</si>
  <si>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</si>
  <si>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</si>
  <si>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</si>
  <si>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</si>
  <si>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</si>
  <si>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</si>
  <si>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</si>
  <si>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</si>
  <si>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</si>
  <si>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</si>
  <si>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</si>
  <si>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</si>
  <si>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</si>
  <si>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</si>
  <si>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</si>
  <si>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</si>
  <si>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</si>
  <si>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</si>
  <si>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</si>
  <si>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</si>
  <si>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</si>
  <si>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</si>
  <si>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</si>
  <si>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</si>
  <si>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</si>
  <si>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</si>
  <si>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</si>
  <si>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</si>
  <si>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</si>
  <si>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</si>
  <si>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</si>
  <si>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</si>
  <si>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</si>
  <si>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</si>
  <si>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</si>
  <si>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</si>
  <si>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</si>
  <si>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</si>
  <si>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</si>
  <si>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</si>
  <si>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</si>
  <si>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</si>
  <si>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</si>
  <si>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</si>
  <si>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</si>
  <si>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</si>
  <si>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</si>
  <si>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</si>
  <si>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</si>
  <si>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</si>
  <si>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</si>
  <si>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</si>
  <si>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</si>
  <si>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</si>
  <si>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</si>
  <si>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</si>
  <si>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</si>
  <si>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</si>
  <si>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</si>
  <si>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</si>
  <si>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</si>
  <si>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</si>
  <si>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</si>
  <si>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</si>
  <si>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</si>
  <si>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</si>
  <si>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</si>
  <si>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</si>
  <si>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</si>
  <si>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</si>
  <si>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</si>
  <si>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</si>
  <si>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</si>
  <si>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</si>
  <si>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</si>
  <si>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</si>
  <si>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</si>
  <si>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</si>
  <si>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</si>
  <si>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</si>
  <si>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</si>
  <si>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</si>
  <si>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</si>
  <si>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</si>
  <si>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</si>
  <si>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</si>
  <si>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</si>
  <si>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</si>
  <si>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</si>
  <si>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</si>
  <si>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</si>
  <si>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</si>
  <si>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</si>
  <si>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</si>
  <si>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</si>
  <si>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</si>
  <si>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</si>
  <si>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</si>
  <si>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</si>
  <si>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</si>
  <si>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</si>
  <si>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</si>
  <si>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</si>
  <si>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</si>
  <si>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</si>
  <si>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</si>
  <si>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</si>
  <si>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</si>
  <si>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</si>
  <si>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</si>
  <si>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</si>
  <si>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</si>
  <si>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</si>
  <si>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</si>
  <si>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</si>
  <si>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</si>
  <si>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</si>
  <si>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</si>
  <si>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</si>
  <si>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</si>
  <si>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</si>
  <si>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</si>
  <si>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</si>
  <si>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</si>
  <si>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</si>
  <si>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</si>
  <si>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</si>
  <si>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</si>
  <si>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</si>
  <si>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</si>
  <si>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</si>
  <si>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</si>
  <si>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</si>
  <si>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</si>
  <si>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</si>
  <si>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</si>
  <si>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</si>
  <si>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</si>
  <si>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</si>
  <si>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</si>
  <si>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</si>
  <si>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</si>
  <si>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</si>
  <si>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</si>
  <si>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</si>
  <si>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</si>
  <si>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</si>
  <si>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</si>
  <si>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</si>
  <si>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</si>
  <si>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</si>
  <si>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</si>
  <si>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</si>
  <si>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</si>
  <si>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</si>
  <si>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</si>
  <si>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</si>
  <si>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</si>
  <si>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</si>
  <si>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</si>
  <si>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</si>
  <si>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</si>
  <si>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</si>
  <si>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</si>
  <si>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</si>
  <si>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</si>
  <si>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</si>
  <si>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</si>
  <si>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</si>
  <si>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</si>
  <si>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</si>
  <si>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</si>
  <si>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</si>
  <si>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</si>
  <si>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</si>
  <si>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</si>
  <si>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</si>
  <si>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</si>
  <si>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</si>
  <si>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</si>
  <si>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</si>
  <si>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</si>
  <si>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</si>
  <si>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</si>
  <si>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</si>
  <si>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</si>
  <si>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</si>
  <si>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</si>
  <si>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</si>
  <si>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</si>
  <si>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</si>
  <si>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</si>
  <si>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</si>
  <si>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</si>
  <si>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</si>
  <si>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</si>
  <si>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</si>
  <si>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</si>
  <si>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</si>
  <si>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</si>
  <si>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</si>
  <si>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</si>
  <si>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</si>
  <si>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</si>
  <si>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</si>
  <si>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</si>
  <si>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</si>
  <si>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</si>
  <si>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</si>
  <si>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</si>
  <si>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</si>
  <si>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</si>
  <si>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</si>
  <si>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</si>
  <si>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</si>
  <si>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</si>
  <si>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</si>
  <si>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</si>
  <si>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</si>
  <si>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</si>
  <si>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</si>
  <si>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</si>
  <si>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</si>
  <si>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</si>
  <si>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</si>
  <si>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</si>
  <si>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</si>
  <si>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</si>
  <si>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</si>
  <si>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</si>
  <si>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</si>
  <si>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</si>
  <si>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</si>
  <si>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</si>
  <si>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</si>
  <si>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</si>
  <si>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</si>
  <si>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</si>
  <si>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</si>
  <si>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</si>
  <si>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</si>
  <si>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</si>
  <si>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</si>
  <si>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</si>
  <si>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</si>
  <si>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</si>
  <si>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</si>
  <si>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</si>
  <si>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</si>
  <si>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</si>
  <si>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</si>
  <si>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</si>
  <si>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</si>
  <si>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</si>
  <si>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</si>
  <si>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</si>
  <si>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</si>
  <si>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</si>
  <si>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</si>
  <si>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</si>
  <si>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</si>
  <si>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</si>
  <si>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</si>
  <si>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</si>
  <si>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</si>
  <si>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</si>
  <si>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</si>
  <si>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</si>
  <si>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</si>
  <si>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</si>
  <si>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</si>
  <si>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</si>
  <si>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</si>
  <si>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</si>
  <si>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</si>
  <si>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</si>
  <si>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</si>
  <si>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</si>
  <si>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</si>
  <si>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</si>
  <si>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</si>
  <si>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</si>
  <si>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</si>
  <si>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</si>
  <si>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</si>
  <si>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</si>
  <si>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</si>
  <si>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</si>
  <si>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</si>
  <si>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</si>
  <si>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</si>
  <si>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</si>
  <si>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</si>
  <si>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</si>
  <si>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</si>
  <si>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</si>
  <si>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</si>
  <si>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</si>
  <si>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</si>
  <si>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</si>
  <si>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</si>
  <si>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</si>
  <si>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</si>
  <si>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</si>
  <si>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</si>
  <si>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</si>
  <si>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</si>
  <si>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</si>
  <si>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</si>
  <si>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</si>
  <si>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</si>
  <si>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</si>
  <si>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</si>
  <si>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</si>
  <si>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</si>
  <si>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</si>
  <si>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</si>
  <si>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</si>
  <si>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</si>
  <si>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</si>
  <si>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</si>
  <si>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</si>
  <si>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</si>
  <si>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</si>
  <si>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</si>
  <si>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</si>
  <si>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</si>
  <si>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</si>
  <si>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</si>
  <si>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</si>
  <si>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</si>
  <si>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</si>
  <si>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</si>
  <si>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</si>
  <si>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</si>
  <si>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</si>
  <si>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</si>
  <si>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</si>
  <si>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</si>
  <si>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</si>
  <si>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</si>
  <si>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</si>
  <si>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</si>
  <si>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</si>
  <si>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</si>
  <si>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</si>
  <si>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</si>
  <si>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</si>
  <si>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</si>
  <si>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</si>
  <si>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</si>
  <si>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</si>
  <si>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</si>
  <si>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</si>
  <si>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</si>
  <si>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</si>
  <si>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</si>
  <si>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</si>
  <si>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</si>
  <si>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</si>
  <si>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</si>
  <si>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</si>
  <si>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</si>
  <si>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</si>
  <si>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</si>
  <si>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</si>
  <si>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</si>
  <si>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</si>
  <si>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</si>
  <si>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</si>
  <si>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</si>
  <si>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</si>
  <si>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</si>
  <si>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</si>
  <si>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</si>
  <si>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</si>
  <si>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</si>
  <si>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</si>
  <si>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</si>
  <si>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</si>
  <si>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</si>
  <si>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</si>
  <si>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</si>
  <si>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</si>
  <si>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</si>
  <si>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</si>
  <si>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</si>
  <si>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</si>
  <si>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</si>
  <si>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</si>
  <si>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</si>
  <si>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</si>
  <si>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</si>
  <si>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</si>
  <si>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</si>
  <si>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</si>
  <si>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</si>
  <si>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</si>
  <si>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</si>
  <si>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</si>
  <si>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</si>
  <si>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</si>
  <si>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</si>
  <si>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</si>
  <si>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</si>
  <si>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</si>
  <si>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</si>
  <si>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</si>
  <si>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</si>
  <si>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</si>
  <si>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</si>
  <si>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</si>
  <si>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</si>
  <si>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</si>
  <si>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</si>
  <si>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</si>
  <si>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</si>
  <si>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</si>
  <si>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</si>
  <si>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</si>
  <si>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</si>
  <si>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</si>
  <si>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</si>
  <si>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</si>
  <si>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</si>
  <si>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</si>
  <si>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</si>
  <si>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</si>
  <si>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</si>
  <si>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</si>
  <si>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</si>
  <si>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</si>
  <si>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</si>
  <si>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</si>
  <si>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</si>
  <si>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</si>
  <si>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</si>
  <si>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</si>
  <si>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</si>
  <si>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</si>
  <si>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</si>
  <si>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</si>
  <si>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</si>
  <si>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</si>
  <si>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</si>
  <si>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</si>
  <si>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</si>
  <si>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</si>
  <si>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</si>
  <si>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</si>
  <si>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</si>
  <si>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</si>
  <si>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</si>
  <si>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</si>
  <si>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</si>
  <si>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</si>
  <si>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</si>
  <si>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</si>
  <si>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</si>
  <si>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</si>
  <si>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</si>
  <si>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</si>
  <si>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</si>
  <si>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</si>
  <si>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</si>
  <si>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</si>
  <si>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</si>
  <si>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</si>
  <si>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</si>
  <si>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</si>
  <si>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</si>
  <si>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</si>
  <si>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</si>
  <si>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</si>
  <si>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</si>
  <si>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</si>
  <si>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</si>
  <si>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</si>
  <si>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</si>
  <si>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</si>
  <si>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</si>
  <si>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</si>
  <si>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</si>
  <si>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</si>
  <si>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</si>
  <si>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</si>
  <si>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</si>
  <si>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</si>
  <si>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</si>
  <si>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</si>
  <si>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</si>
  <si>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</si>
  <si>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</si>
  <si>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</si>
  <si>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</si>
  <si>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</si>
  <si>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</si>
  <si>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</si>
  <si>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</si>
  <si>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</si>
  <si>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</si>
  <si>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</si>
  <si>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</si>
  <si>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</si>
  <si>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</si>
  <si>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</si>
  <si>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</si>
  <si>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</si>
  <si>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</si>
  <si>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</si>
  <si>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</si>
  <si>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</si>
  <si>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</si>
  <si>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</si>
  <si>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</si>
  <si>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</si>
  <si>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</si>
  <si>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</si>
  <si>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</si>
  <si>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</si>
  <si>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</si>
  <si>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</si>
  <si>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</si>
  <si>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</si>
  <si>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</si>
  <si>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</si>
  <si>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</si>
  <si>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</si>
  <si>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</si>
  <si>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</si>
  <si>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</si>
  <si>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</si>
  <si>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</si>
  <si>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</si>
  <si>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</si>
  <si>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</si>
  <si>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</si>
  <si>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</si>
  <si>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</si>
  <si>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</si>
  <si>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</si>
  <si>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</si>
  <si>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</si>
  <si>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</si>
  <si>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</si>
  <si>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</si>
  <si>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</si>
  <si>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</si>
  <si>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</si>
  <si>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</si>
  <si>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</si>
  <si>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</si>
  <si>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</si>
  <si>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</si>
  <si>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</si>
  <si>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</si>
  <si>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</si>
  <si>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</si>
  <si>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</si>
  <si>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</si>
  <si>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</si>
  <si>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</si>
  <si>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</si>
  <si>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</si>
  <si>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</si>
  <si>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</si>
  <si>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</si>
  <si>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</si>
  <si>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</si>
  <si>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</si>
  <si>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</si>
  <si>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</si>
  <si>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</si>
  <si>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</si>
  <si>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</si>
  <si>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</si>
  <si>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</si>
  <si>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</si>
  <si>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</si>
  <si>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</si>
  <si>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</si>
  <si>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</si>
  <si>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</si>
  <si>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</si>
  <si>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</si>
  <si>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</si>
  <si>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</si>
  <si>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</si>
  <si>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</si>
  <si>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</si>
  <si>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</si>
  <si>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</si>
  <si>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</si>
  <si>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</si>
  <si>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</si>
  <si>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</si>
  <si>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</si>
  <si>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</si>
  <si>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</si>
  <si>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</si>
  <si>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</si>
  <si>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</si>
  <si>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</si>
  <si>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</si>
  <si>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</si>
  <si>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</si>
  <si>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</si>
  <si>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</si>
  <si>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</si>
  <si>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</si>
  <si>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</si>
  <si>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</si>
  <si>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</si>
  <si>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</si>
  <si>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</si>
  <si>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</si>
  <si>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</si>
  <si>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</si>
  <si>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</si>
  <si>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</si>
  <si>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</si>
  <si>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</si>
  <si>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</si>
  <si>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</si>
  <si>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</si>
  <si>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</si>
  <si>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</si>
  <si>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</si>
  <si>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</si>
  <si>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</si>
  <si>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</si>
  <si>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</si>
  <si>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</si>
  <si>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</si>
  <si>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</si>
  <si>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</si>
  <si>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</si>
  <si>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</si>
  <si>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</si>
  <si>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</si>
  <si>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</si>
  <si>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</si>
  <si>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</si>
  <si>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</si>
  <si>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</si>
  <si>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</si>
  <si>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</si>
  <si>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</si>
  <si>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</si>
  <si>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</si>
  <si>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</si>
  <si>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</si>
  <si>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</si>
  <si>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</si>
  <si>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</si>
  <si>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</si>
  <si>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</si>
  <si>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</si>
  <si>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</si>
  <si>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</si>
  <si>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</si>
  <si>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</si>
  <si>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</si>
  <si>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</si>
  <si>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</si>
  <si>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</si>
  <si>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</si>
  <si>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</si>
  <si>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</si>
  <si>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</si>
  <si>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</si>
  <si>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</si>
  <si>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</si>
  <si>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</si>
  <si>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</si>
  <si>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</si>
  <si>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</si>
  <si>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</si>
  <si>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</si>
  <si>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</si>
  <si>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</si>
  <si>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</si>
  <si>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</si>
  <si>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</si>
  <si>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</si>
  <si>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</si>
  <si>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</si>
  <si>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</si>
  <si>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</si>
  <si>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</si>
  <si>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</si>
  <si>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</si>
  <si>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</si>
  <si>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</si>
  <si>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</si>
  <si>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</si>
  <si>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</si>
  <si>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</si>
  <si>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</si>
  <si>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</si>
  <si>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</si>
  <si>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</si>
  <si>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</si>
  <si>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</si>
  <si>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</si>
  <si>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</si>
  <si>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</si>
  <si>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</si>
  <si>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</si>
  <si>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</si>
  <si>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</si>
  <si>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</si>
  <si>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</si>
  <si>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</si>
  <si>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</si>
  <si>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</si>
  <si>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</si>
  <si>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</si>
  <si>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</si>
  <si>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</si>
  <si>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</si>
  <si>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</si>
  <si>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</si>
  <si>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</si>
  <si>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</si>
  <si>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</si>
  <si>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</si>
  <si>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</si>
  <si>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</si>
  <si>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</si>
  <si>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</si>
  <si>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</si>
  <si>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</si>
  <si>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</si>
  <si>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</si>
  <si>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</si>
  <si>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</si>
  <si>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</si>
  <si>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</si>
  <si>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</si>
  <si>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</si>
  <si>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</si>
  <si>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</si>
  <si>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</si>
  <si>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</si>
  <si>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</si>
  <si>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</si>
  <si>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</si>
  <si>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</si>
  <si>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</si>
  <si>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</si>
  <si>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</si>
  <si>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</si>
  <si>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</si>
  <si>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</si>
  <si>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</si>
  <si>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</si>
  <si>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</si>
  <si>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</si>
  <si>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</si>
  <si>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</si>
  <si>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</si>
  <si>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</si>
  <si>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</si>
  <si>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</si>
  <si>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</si>
  <si>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</si>
  <si>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</si>
  <si>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</si>
  <si>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</si>
  <si>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</si>
  <si>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</si>
  <si>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</si>
  <si>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</si>
  <si>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</si>
  <si>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</si>
  <si>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</si>
  <si>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</si>
  <si>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</si>
  <si>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</si>
  <si>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</si>
  <si>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</si>
  <si>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</si>
  <si>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</si>
  <si>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</si>
  <si>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</si>
  <si>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</si>
  <si>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</si>
  <si>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</si>
  <si>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</si>
  <si>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</si>
  <si>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</si>
  <si>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</si>
  <si>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</si>
  <si>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</si>
  <si>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</si>
  <si>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</si>
  <si>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</si>
  <si>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</si>
  <si>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</si>
  <si>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</si>
  <si>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</si>
  <si>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</si>
  <si>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</si>
  <si>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</si>
  <si>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</si>
  <si>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</si>
  <si>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</si>
  <si>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</si>
  <si>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</si>
  <si>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</si>
  <si>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</si>
  <si>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</si>
  <si>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</si>
  <si>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</si>
  <si>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</si>
  <si>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</si>
  <si>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</si>
  <si>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</si>
  <si>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</si>
  <si>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</si>
  <si>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</si>
  <si>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</si>
  <si>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</si>
  <si>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</si>
  <si>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</si>
  <si>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</si>
  <si>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</si>
  <si>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</si>
  <si>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</si>
  <si>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</si>
  <si>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</si>
  <si>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</si>
  <si>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</si>
  <si>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</si>
  <si>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</si>
  <si>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</si>
  <si>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</si>
  <si>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</si>
  <si>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</si>
  <si>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</si>
  <si>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</si>
  <si>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</si>
  <si>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</si>
  <si>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</si>
  <si>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</si>
  <si>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</si>
  <si>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</si>
  <si>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</si>
  <si>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</si>
  <si>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</si>
  <si>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</si>
  <si>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</si>
  <si>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</si>
  <si>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</si>
  <si>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</si>
  <si>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</si>
  <si>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</si>
  <si>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</si>
  <si>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</si>
  <si>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</si>
  <si>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</si>
  <si>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</si>
  <si>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</si>
  <si>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</si>
  <si>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</si>
  <si>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</si>
  <si>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</si>
  <si>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</si>
  <si>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</si>
  <si>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</si>
  <si>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</si>
  <si>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</si>
  <si>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</si>
  <si>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</si>
  <si>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</si>
  <si>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</si>
  <si>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</si>
  <si>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</si>
  <si>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</si>
  <si>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</si>
  <si>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</si>
  <si>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</si>
  <si>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</si>
  <si>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</si>
  <si>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</si>
  <si>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</si>
  <si>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</si>
  <si>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</si>
  <si>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</si>
  <si>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</si>
  <si>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</si>
  <si>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</si>
  <si>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</si>
  <si>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</si>
  <si>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</si>
  <si>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</si>
  <si>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</si>
  <si>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</si>
  <si>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</si>
  <si>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</si>
  <si>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</si>
  <si>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</si>
  <si>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</si>
  <si>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</si>
  <si>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</si>
  <si>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</si>
  <si>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</si>
  <si>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</si>
  <si>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</si>
  <si>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</si>
  <si>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</si>
  <si>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</si>
  <si>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</si>
  <si>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</si>
  <si>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</si>
  <si>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</si>
  <si>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</si>
  <si>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</si>
  <si>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</si>
  <si>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</si>
  <si>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</si>
  <si>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</si>
  <si>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</si>
  <si>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</si>
  <si>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</si>
  <si>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</si>
  <si>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</si>
  <si>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</si>
  <si>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</si>
  <si>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</si>
  <si>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</si>
  <si>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</si>
  <si>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</si>
  <si>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</si>
  <si>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</si>
  <si>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</si>
  <si>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</si>
  <si>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</si>
  <si>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</si>
  <si>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</si>
  <si>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</si>
  <si>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</si>
  <si>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</si>
  <si>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</si>
  <si>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</si>
  <si>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</si>
  <si>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</si>
  <si>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</si>
  <si>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</si>
  <si>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</si>
  <si>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</si>
  <si>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</si>
  <si>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</si>
  <si>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</si>
  <si>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</si>
  <si>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</si>
  <si>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</si>
  <si>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</si>
  <si>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</si>
  <si>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</si>
  <si>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</si>
  <si>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</si>
  <si>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</si>
  <si>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</si>
  <si>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</si>
  <si>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</si>
  <si>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</si>
  <si>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</si>
  <si>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</si>
  <si>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</si>
  <si>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</si>
  <si>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</si>
  <si>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</si>
  <si>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</si>
  <si>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</si>
  <si>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</si>
  <si>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</si>
  <si>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</si>
  <si>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</si>
  <si>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</si>
  <si>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</si>
  <si>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</si>
  <si>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</si>
  <si>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</si>
  <si>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</si>
  <si>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</si>
  <si>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</si>
  <si>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</si>
  <si>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</si>
  <si>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</si>
  <si>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</si>
  <si>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</si>
  <si>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</si>
  <si>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</si>
  <si>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</si>
  <si>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</si>
  <si>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</si>
  <si>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</si>
  <si>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</si>
  <si>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</si>
  <si>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</si>
  <si>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</si>
  <si>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</si>
  <si>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</si>
  <si>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</si>
  <si>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</si>
  <si>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</si>
  <si>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</si>
  <si>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</si>
  <si>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</si>
  <si>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</si>
  <si>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</si>
  <si>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</si>
  <si>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</si>
  <si>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</si>
  <si>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</si>
  <si>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</si>
  <si>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</si>
  <si>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</si>
  <si>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</si>
  <si>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</si>
  <si>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</si>
  <si>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</si>
  <si>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</si>
  <si>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</si>
  <si>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</si>
  <si>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</si>
  <si>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</si>
  <si>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</si>
  <si>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</si>
  <si>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</si>
  <si>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</si>
  <si>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</si>
  <si>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</si>
  <si>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</si>
  <si>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</si>
  <si>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</si>
  <si>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</si>
  <si>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</si>
  <si>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</si>
  <si>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</si>
  <si>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</si>
  <si>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</si>
  <si>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</si>
  <si>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</si>
  <si>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</si>
  <si>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</si>
  <si>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</si>
  <si>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</si>
  <si>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</si>
  <si>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</si>
  <si>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</si>
  <si>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</si>
  <si>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</si>
  <si>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</si>
  <si>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</si>
  <si>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</si>
  <si>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</si>
  <si>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</si>
  <si>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</si>
  <si>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</si>
  <si>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</si>
  <si>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</si>
  <si>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</si>
  <si>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</si>
  <si>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</si>
  <si>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</si>
  <si>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</si>
  <si>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</si>
  <si>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</si>
  <si>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</si>
  <si>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</si>
  <si>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</si>
  <si>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</si>
  <si>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</si>
  <si>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</si>
  <si>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</si>
  <si>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</si>
  <si>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</si>
  <si>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</si>
  <si>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</si>
  <si>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</si>
  <si>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</si>
  <si>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</si>
  <si>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</si>
  <si>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</si>
  <si>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</si>
  <si>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</si>
  <si>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</si>
  <si>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</si>
  <si>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</si>
  <si>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</si>
  <si>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</si>
  <si>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</si>
  <si>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</si>
  <si>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</si>
  <si>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</si>
  <si>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</si>
  <si>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</si>
  <si>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</si>
  <si>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</si>
  <si>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</si>
  <si>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</si>
  <si>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</si>
  <si>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</si>
  <si>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</si>
  <si>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</si>
  <si>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</si>
  <si>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</si>
  <si>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</si>
  <si>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</si>
  <si>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</si>
  <si>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</si>
  <si>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</si>
  <si>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</si>
  <si>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</si>
  <si>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</si>
  <si>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</si>
  <si>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</si>
  <si>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</si>
  <si>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</si>
  <si>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</si>
  <si>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</si>
  <si>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</si>
  <si>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</si>
  <si>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</si>
  <si>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</si>
  <si>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</si>
  <si>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</si>
  <si>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</si>
  <si>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</si>
  <si>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</si>
  <si>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</si>
  <si>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</si>
  <si>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</si>
  <si>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</si>
  <si>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</si>
  <si>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</si>
  <si>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</si>
  <si>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</si>
  <si>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</si>
  <si>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</si>
  <si>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</si>
  <si>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</si>
  <si>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</si>
  <si>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</si>
  <si>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</si>
  <si>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</si>
  <si>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</si>
  <si>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</si>
  <si>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</si>
  <si>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</si>
  <si>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</si>
  <si>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</si>
  <si>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</si>
  <si>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</si>
  <si>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</si>
  <si>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</si>
  <si>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</si>
  <si>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</si>
  <si>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</si>
  <si>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</si>
  <si>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</si>
  <si>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</si>
  <si>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</si>
  <si>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</si>
  <si>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</si>
  <si>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</si>
  <si>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</si>
  <si>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</si>
  <si>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</si>
  <si>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</si>
  <si>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</si>
  <si>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</si>
  <si>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</si>
  <si>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</si>
  <si>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</si>
  <si>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</si>
  <si>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</si>
  <si>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</si>
  <si>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</si>
  <si>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</si>
  <si>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</si>
  <si>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</si>
  <si>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</si>
  <si>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</si>
  <si>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</si>
  <si>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</si>
  <si>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</si>
  <si>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</si>
  <si>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</si>
  <si>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</si>
  <si>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</si>
  <si>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</si>
  <si>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</si>
  <si>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</si>
  <si>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</si>
  <si>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</si>
  <si>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</si>
  <si>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</si>
  <si>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</si>
  <si>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</si>
  <si>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</si>
  <si>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</si>
  <si>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</si>
  <si>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</si>
  <si>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</si>
  <si>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</si>
  <si>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</si>
  <si>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</si>
  <si>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</si>
  <si>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</si>
  <si>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</si>
  <si>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</si>
  <si>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</si>
  <si>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</si>
  <si>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</si>
  <si>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</si>
  <si>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</si>
  <si>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</si>
  <si>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</si>
  <si>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</si>
  <si>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</si>
  <si>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</si>
  <si>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</si>
  <si>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</si>
  <si>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</si>
  <si>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</si>
  <si>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</si>
  <si>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</si>
  <si>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</si>
  <si>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</si>
  <si>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</si>
  <si>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</si>
  <si>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</si>
  <si>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</si>
  <si>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</si>
  <si>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</si>
  <si>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</si>
  <si>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</si>
  <si>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</si>
  <si>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</si>
  <si>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</si>
  <si>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</si>
  <si>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</si>
  <si>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</si>
  <si>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</si>
  <si>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</si>
  <si>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</si>
  <si>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</si>
  <si>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</si>
  <si>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</si>
  <si>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</si>
  <si>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</si>
  <si>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</si>
  <si>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</si>
  <si>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</si>
  <si>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</si>
  <si>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</si>
  <si>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</si>
  <si>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</si>
  <si>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</si>
  <si>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</si>
  <si>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</si>
  <si>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</si>
  <si>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</si>
  <si>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</si>
  <si>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</si>
  <si>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</si>
  <si>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</si>
  <si>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</si>
  <si>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</si>
  <si>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</si>
  <si>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</si>
  <si>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</si>
  <si>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</si>
  <si>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</si>
  <si>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</si>
  <si>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</si>
  <si>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</si>
  <si>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</si>
  <si>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</si>
  <si>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</si>
  <si>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</si>
  <si>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</si>
  <si>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</si>
  <si>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</si>
  <si>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</si>
  <si>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</si>
  <si>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</si>
  <si>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</si>
  <si>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</si>
  <si>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</si>
  <si>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</si>
  <si>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</si>
  <si>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</si>
  <si>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</si>
  <si>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</si>
  <si>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</si>
  <si>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</si>
  <si>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</si>
  <si>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</si>
  <si>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</si>
  <si>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</si>
  <si>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</si>
  <si>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</si>
  <si>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</si>
  <si>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</si>
  <si>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</si>
  <si>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</si>
  <si>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</si>
  <si>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</si>
  <si>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</si>
  <si>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</si>
  <si>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</si>
  <si>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</si>
  <si>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</si>
  <si>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</si>
  <si>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</si>
  <si>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</si>
  <si>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</si>
  <si>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</si>
  <si>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</si>
  <si>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</si>
  <si>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</si>
  <si>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</si>
  <si>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</si>
  <si>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</si>
  <si>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</si>
  <si>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</si>
  <si>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</si>
  <si>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</si>
  <si>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</si>
  <si>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</si>
  <si>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</si>
  <si>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</si>
  <si>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</si>
  <si>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</si>
  <si>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</si>
  <si>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</si>
  <si>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</si>
  <si>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</si>
  <si>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</si>
  <si>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</si>
  <si>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</si>
  <si>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</si>
  <si>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</si>
  <si>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</si>
  <si>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</si>
  <si>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</si>
  <si>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</si>
  <si>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</si>
  <si>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</si>
  <si>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</si>
  <si>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</si>
  <si>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</si>
  <si>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</si>
  <si>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</si>
  <si>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</si>
  <si>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</si>
  <si>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</si>
  <si>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</si>
  <si>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</si>
  <si>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</si>
  <si>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</si>
  <si>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</si>
  <si>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</si>
  <si>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</si>
  <si>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</si>
  <si>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</si>
  <si>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</si>
  <si>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</si>
  <si>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</si>
  <si>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</si>
  <si>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</si>
  <si>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</si>
  <si>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</si>
  <si>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</si>
  <si>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</si>
  <si>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</si>
  <si>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</si>
  <si>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</si>
  <si>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</si>
  <si>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</si>
  <si>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</si>
  <si>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</si>
  <si>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</si>
  <si>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</si>
  <si>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</si>
  <si>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</si>
  <si>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</si>
  <si>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</si>
  <si>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</si>
  <si>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</si>
  <si>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</si>
  <si>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</si>
  <si>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</si>
  <si>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</si>
  <si>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</si>
  <si>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</si>
  <si>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</si>
  <si>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</si>
  <si>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</si>
  <si>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</si>
  <si>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</si>
  <si>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</si>
  <si>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</si>
  <si>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</si>
  <si>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</si>
  <si>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</si>
  <si>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</si>
  <si>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</si>
  <si>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</si>
  <si>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</si>
  <si>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</si>
  <si>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</si>
  <si>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</si>
  <si>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</si>
  <si>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</si>
  <si>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</si>
  <si>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</si>
  <si>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</si>
  <si>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</si>
  <si>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</si>
  <si>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</si>
  <si>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</si>
  <si>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</si>
  <si>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</si>
  <si>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</si>
  <si>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</si>
  <si>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</si>
  <si>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</si>
  <si>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</si>
  <si>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</si>
  <si>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</si>
  <si>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</si>
  <si>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</si>
  <si>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</si>
  <si>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</si>
  <si>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</si>
  <si>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</si>
  <si>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</si>
  <si>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</si>
  <si>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</si>
  <si>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</si>
  <si>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</si>
  <si>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</si>
  <si>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</si>
  <si>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</si>
  <si>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</si>
  <si>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</si>
  <si>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</si>
  <si>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</si>
  <si>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</si>
  <si>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</si>
  <si>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</si>
  <si>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</si>
  <si>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</si>
  <si>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</si>
  <si>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</si>
  <si>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</si>
  <si>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</si>
  <si>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</si>
  <si>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</si>
  <si>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</si>
  <si>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</si>
  <si>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</si>
  <si>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</si>
  <si>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</si>
  <si>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</si>
  <si>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</si>
  <si>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</si>
  <si>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</si>
  <si>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</si>
  <si>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</si>
  <si>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</si>
  <si>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</si>
  <si>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</si>
  <si>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</si>
  <si>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</si>
  <si>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</si>
  <si>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</si>
  <si>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</si>
  <si>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</si>
  <si>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</si>
  <si>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</si>
  <si>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</si>
  <si>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</si>
  <si>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</si>
  <si>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</si>
  <si>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</si>
  <si>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</si>
  <si>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</si>
  <si>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</si>
  <si>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</si>
  <si>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</si>
  <si>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</si>
  <si>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</si>
  <si>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</si>
  <si>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</si>
  <si>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</si>
  <si>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</si>
  <si>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</si>
  <si>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</si>
  <si>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</si>
  <si>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</si>
  <si>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</si>
  <si>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</si>
  <si>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</si>
  <si>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</si>
  <si>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</si>
  <si>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</si>
  <si>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</si>
  <si>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</si>
  <si>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</si>
  <si>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</si>
  <si>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</si>
  <si>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</si>
  <si>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</si>
  <si>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</si>
  <si>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</si>
  <si>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</si>
  <si>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</si>
  <si>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</si>
  <si>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</si>
  <si>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</si>
  <si>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</si>
  <si>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</si>
  <si>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</si>
  <si>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</si>
  <si>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</si>
  <si>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</si>
  <si>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</si>
  <si>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</si>
  <si>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</si>
  <si>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</si>
  <si>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</si>
  <si>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</si>
  <si>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</si>
  <si>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</si>
  <si>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</si>
  <si>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</si>
  <si>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</si>
  <si>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</si>
  <si>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</si>
  <si>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</si>
  <si>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</si>
  <si>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</si>
  <si>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</si>
  <si>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</si>
  <si>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</si>
  <si>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</si>
  <si>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</si>
  <si>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</si>
  <si>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</si>
  <si>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</si>
  <si>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</si>
  <si>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</si>
  <si>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</si>
  <si>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</si>
  <si>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</si>
  <si>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</si>
  <si>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</si>
  <si>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</si>
  <si>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</si>
  <si>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</si>
  <si>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</si>
  <si>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</si>
  <si>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</si>
  <si>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</si>
  <si>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</si>
  <si>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</si>
  <si>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</si>
  <si>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</si>
  <si>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</si>
  <si>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</si>
  <si>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</si>
  <si>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</si>
  <si>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</si>
  <si>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</si>
  <si>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</si>
  <si>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</si>
  <si>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</si>
  <si>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</si>
  <si>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</si>
  <si>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</si>
  <si>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</si>
  <si>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</si>
  <si>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</si>
  <si>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</si>
  <si>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</si>
  <si>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</si>
  <si>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</si>
  <si>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</si>
  <si>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</si>
  <si>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</si>
  <si>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</si>
  <si>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</si>
  <si>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</si>
  <si>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</si>
  <si>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</si>
  <si>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</si>
  <si>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</si>
  <si>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</si>
  <si>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</si>
  <si>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</si>
  <si>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</si>
  <si>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</si>
  <si>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</si>
  <si>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</si>
  <si>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</si>
  <si>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</si>
  <si>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</si>
  <si>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</si>
  <si>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</si>
  <si>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</si>
  <si>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</si>
  <si>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</si>
  <si>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</si>
  <si>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</si>
  <si>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</si>
  <si>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</si>
  <si>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</si>
  <si>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</si>
  <si>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</si>
  <si>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</si>
  <si>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</si>
  <si>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</si>
  <si>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</si>
  <si>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</si>
  <si>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</si>
  <si>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</si>
  <si>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</si>
  <si>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</si>
  <si>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</si>
  <si>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</si>
  <si>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</si>
  <si>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</si>
  <si>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</si>
  <si>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</si>
  <si>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</si>
  <si>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</si>
  <si>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</si>
  <si>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</si>
  <si>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</si>
  <si>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</si>
  <si>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</si>
  <si>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</si>
  <si>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</si>
  <si>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</si>
  <si>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</si>
  <si>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</si>
  <si>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</si>
  <si>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</si>
  <si>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</si>
  <si>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</si>
  <si>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</si>
  <si>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</si>
  <si>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</si>
  <si>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</si>
  <si>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</si>
  <si>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</si>
  <si>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</si>
  <si>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</si>
  <si>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</si>
  <si>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</si>
  <si>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</si>
  <si>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</si>
  <si>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</si>
  <si>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</si>
  <si>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</si>
  <si>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</si>
  <si>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</si>
  <si>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</si>
  <si>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</si>
  <si>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</si>
  <si>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</si>
  <si>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</si>
  <si>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</si>
  <si>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</si>
  <si>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</si>
  <si>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</si>
  <si>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</si>
  <si>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</si>
  <si>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</si>
  <si>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</si>
  <si>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</si>
  <si>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</si>
  <si>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</si>
  <si>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</si>
  <si>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</si>
  <si>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</si>
  <si>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</si>
  <si>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</si>
  <si>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</si>
  <si>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</si>
  <si>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</si>
  <si>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</si>
  <si>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</si>
  <si>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</si>
  <si>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</si>
  <si>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</si>
  <si>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</si>
  <si>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</si>
  <si>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</si>
  <si>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</si>
  <si>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</si>
  <si>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</si>
  <si>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</si>
  <si>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</si>
  <si>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</si>
  <si>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</si>
  <si>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</si>
  <si>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</si>
  <si>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</si>
  <si>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</si>
  <si>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</si>
  <si>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</si>
  <si>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</si>
  <si>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</si>
  <si>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</si>
  <si>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</si>
  <si>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</si>
  <si>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</si>
  <si>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</si>
  <si>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</si>
  <si>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</si>
  <si>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</si>
  <si>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</si>
  <si>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</si>
  <si>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</si>
  <si>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</si>
  <si>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</si>
  <si>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</si>
  <si>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</si>
  <si>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</si>
  <si>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</si>
  <si>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</si>
  <si>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</si>
  <si>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</si>
  <si>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</si>
  <si>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</si>
  <si>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</si>
  <si>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</si>
  <si>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</si>
  <si>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</si>
  <si>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</si>
  <si>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</si>
  <si>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</si>
  <si>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</si>
  <si>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</si>
  <si>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</si>
  <si>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</si>
  <si>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</si>
  <si>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</si>
  <si>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</si>
  <si>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</si>
  <si>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</si>
  <si>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</si>
  <si>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</si>
  <si>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</si>
  <si>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</si>
  <si>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</si>
  <si>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</si>
  <si>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</si>
  <si>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</si>
  <si>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</si>
  <si>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</si>
  <si>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</si>
  <si>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</si>
  <si>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</si>
  <si>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</si>
  <si>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</si>
  <si>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</si>
  <si>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</si>
  <si>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</si>
  <si>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</si>
  <si>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</si>
  <si>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</si>
  <si>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</si>
  <si>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</si>
  <si>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</si>
  <si>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</si>
  <si>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</si>
  <si>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</si>
  <si>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</si>
  <si>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</si>
  <si>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</si>
  <si>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</si>
  <si>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</si>
  <si>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</si>
  <si>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</si>
  <si>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</si>
  <si>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</si>
  <si>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</si>
  <si>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</si>
  <si>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</si>
  <si>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</si>
  <si>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</si>
  <si>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</si>
  <si>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</si>
  <si>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</si>
  <si>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</si>
  <si>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</si>
  <si>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</si>
  <si>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</si>
  <si>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</si>
  <si>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</si>
  <si>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</si>
  <si>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</si>
  <si>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</si>
  <si>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</si>
  <si>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</si>
  <si>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</si>
  <si>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</si>
  <si>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</si>
  <si>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</si>
  <si>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</si>
  <si>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</si>
  <si>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</si>
  <si>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</si>
  <si>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</si>
  <si>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</si>
  <si>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</si>
  <si>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</si>
  <si>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</si>
  <si>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</si>
  <si>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</si>
  <si>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</si>
  <si>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</si>
  <si>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</si>
  <si>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</si>
  <si>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</si>
  <si>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</si>
  <si>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</si>
  <si>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</si>
  <si>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</si>
  <si>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</si>
  <si>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</si>
  <si>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</si>
  <si>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</si>
  <si>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</si>
  <si>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</si>
  <si>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</si>
  <si>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</si>
  <si>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</si>
  <si>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</si>
  <si>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</si>
  <si>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</si>
  <si>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</si>
  <si>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</si>
  <si>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</si>
  <si>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</si>
  <si>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</si>
  <si>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</si>
  <si>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</si>
  <si>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</si>
  <si>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</si>
  <si>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</si>
  <si>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</si>
  <si>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</si>
  <si>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</si>
  <si>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</si>
  <si>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</si>
  <si>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</si>
  <si>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</si>
  <si>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</si>
  <si>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</si>
  <si>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</si>
  <si>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</si>
  <si>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</si>
  <si>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</si>
  <si>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</si>
  <si>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</si>
  <si>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</si>
  <si>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</si>
  <si>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</si>
  <si>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</si>
  <si>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</si>
  <si>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</si>
  <si>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</si>
  <si>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</si>
  <si>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</si>
  <si>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</si>
  <si>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</si>
  <si>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</si>
  <si>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</si>
  <si>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</si>
  <si>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</si>
  <si>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</si>
  <si>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</si>
  <si>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</si>
  <si>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</si>
  <si>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</si>
  <si>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</si>
  <si>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</si>
  <si>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</si>
  <si>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</si>
  <si>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</si>
  <si>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</si>
  <si>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</si>
  <si>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</si>
  <si>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</si>
  <si>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</si>
  <si>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</si>
  <si>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</si>
  <si>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</si>
  <si>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</si>
  <si>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</si>
  <si>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</si>
  <si>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</si>
  <si>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</si>
  <si>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</si>
  <si>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</si>
  <si>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</si>
  <si>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</si>
  <si>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</si>
  <si>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</si>
  <si>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</si>
  <si>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</si>
  <si>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</si>
  <si>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</si>
  <si>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</si>
  <si>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</si>
  <si>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</si>
  <si>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</si>
  <si>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</si>
  <si>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</si>
  <si>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</si>
  <si>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</si>
  <si>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</si>
  <si>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</si>
  <si>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</si>
  <si>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</si>
  <si>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</si>
  <si>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</si>
  <si>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</si>
  <si>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</si>
  <si>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</si>
  <si>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</si>
  <si>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</si>
  <si>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</si>
  <si>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</si>
  <si>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</si>
  <si>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</si>
  <si>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</si>
  <si>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</si>
  <si>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</si>
  <si>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</si>
  <si>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</si>
  <si>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</si>
  <si>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</si>
  <si>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</si>
  <si>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</si>
  <si>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</si>
  <si>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</si>
  <si>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</si>
  <si>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</si>
  <si>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</si>
  <si>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</si>
  <si>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</si>
  <si>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</si>
  <si>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</si>
  <si>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</si>
  <si>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</si>
  <si>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</si>
  <si>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</si>
  <si>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</si>
  <si>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</si>
  <si>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</si>
  <si>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</si>
  <si>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</si>
  <si>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</si>
  <si>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</si>
  <si>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</si>
  <si>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</si>
  <si>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</si>
  <si>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</si>
  <si>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</si>
  <si>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</si>
  <si>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</si>
  <si>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</si>
  <si>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</si>
  <si>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</si>
  <si>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</si>
  <si>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</si>
  <si>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</si>
  <si>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</si>
  <si>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</si>
  <si>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</si>
  <si>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</si>
  <si>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</si>
  <si>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</si>
  <si>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</si>
  <si>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</si>
  <si>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</si>
  <si>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</si>
  <si>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</si>
  <si>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</si>
  <si>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</si>
  <si>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</si>
  <si>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</si>
  <si>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</si>
  <si>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</si>
  <si>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</si>
  <si>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</si>
  <si>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</si>
  <si>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</si>
  <si>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</si>
  <si>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</si>
  <si>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</si>
  <si>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</si>
  <si>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</si>
  <si>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</si>
  <si>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</si>
  <si>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</si>
  <si>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</si>
  <si>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</si>
  <si>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</si>
  <si>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</si>
  <si>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</si>
  <si>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</si>
  <si>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</si>
  <si>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</si>
  <si>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</si>
  <si>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</si>
  <si>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</si>
  <si>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</si>
  <si>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</si>
  <si>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</si>
  <si>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</si>
  <si>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</si>
  <si>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</si>
  <si>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</si>
  <si>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</si>
  <si>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</si>
  <si>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</si>
  <si>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</si>
  <si>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</si>
  <si>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</si>
  <si>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</si>
  <si>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</si>
  <si>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</si>
  <si>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</si>
  <si>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</si>
  <si>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</si>
  <si>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</si>
  <si>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</si>
  <si>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</si>
  <si>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</si>
  <si>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</si>
  <si>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</si>
  <si>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</si>
  <si>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</si>
  <si>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</si>
  <si>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</si>
  <si>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</si>
  <si>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</si>
  <si>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</si>
  <si>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</si>
  <si>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</si>
  <si>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</si>
  <si>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</si>
  <si>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</si>
  <si>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</si>
  <si>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</si>
  <si>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</si>
  <si>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</si>
  <si>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</si>
  <si>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</si>
  <si>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</si>
  <si>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</si>
  <si>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</si>
  <si>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</si>
  <si>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</si>
  <si>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</si>
  <si>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</si>
  <si>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</si>
  <si>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</si>
  <si>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</si>
  <si>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</si>
  <si>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</si>
  <si>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</si>
  <si>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</si>
  <si>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</si>
  <si>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</si>
  <si>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</si>
  <si>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</si>
  <si>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</si>
  <si>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</si>
  <si>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</si>
  <si>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</si>
  <si>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</si>
  <si>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</si>
  <si>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</si>
  <si>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</si>
  <si>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</si>
  <si>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</si>
  <si>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</si>
  <si>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</si>
  <si>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</si>
  <si>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</si>
  <si>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</si>
  <si>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</si>
  <si>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</si>
  <si>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</si>
  <si>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</si>
  <si>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</si>
  <si>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</si>
  <si>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</si>
  <si>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</si>
  <si>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</si>
  <si>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</si>
  <si>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</si>
  <si>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</si>
  <si>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</si>
  <si>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</si>
  <si>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</si>
  <si>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</si>
  <si>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</si>
  <si>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</si>
  <si>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</si>
  <si>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</si>
  <si>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</si>
  <si>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</si>
  <si>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</si>
  <si>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</si>
  <si>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</si>
  <si>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</si>
  <si>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</si>
  <si>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</si>
  <si>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</si>
  <si>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</si>
  <si>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</si>
  <si>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</si>
  <si>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</si>
  <si>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</si>
  <si>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</si>
  <si>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</si>
  <si>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</si>
  <si>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</si>
  <si>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</si>
  <si>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</si>
  <si>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</si>
  <si>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</si>
  <si>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</si>
  <si>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</si>
  <si>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</si>
  <si>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</si>
  <si>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</si>
  <si>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</si>
  <si>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</si>
  <si>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</si>
  <si>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</si>
  <si>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</si>
  <si>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</si>
  <si>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</si>
  <si>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</si>
  <si>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</si>
  <si>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</si>
  <si>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</si>
  <si>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</si>
  <si>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</si>
  <si>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</si>
  <si>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</si>
  <si>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</si>
  <si>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</si>
  <si>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</si>
  <si>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</si>
  <si>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</si>
  <si>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</si>
  <si>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</si>
  <si>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</si>
  <si>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</si>
  <si>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</si>
  <si>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</si>
  <si>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</si>
  <si>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</si>
  <si>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</si>
  <si>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</si>
  <si>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</si>
  <si>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</si>
  <si>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</si>
  <si>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</si>
  <si>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</si>
  <si>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</si>
  <si>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</si>
  <si>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</si>
  <si>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</si>
  <si>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</si>
  <si>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</si>
  <si>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</si>
  <si>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</si>
  <si>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</si>
  <si>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</si>
  <si>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</si>
  <si>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</si>
  <si>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</si>
  <si>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</si>
  <si>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</si>
  <si>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</si>
  <si>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</si>
  <si>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</si>
  <si>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</si>
  <si>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</si>
  <si>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</si>
  <si>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</si>
  <si>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</si>
  <si>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</si>
  <si>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</si>
  <si>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</si>
  <si>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</si>
  <si>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</si>
  <si>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</si>
  <si>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</si>
  <si>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</si>
  <si>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</si>
  <si>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</si>
  <si>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</si>
  <si>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</si>
  <si>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</si>
  <si>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</si>
  <si>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</si>
  <si>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</si>
  <si>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</si>
  <si>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</si>
  <si>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</si>
  <si>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</si>
  <si>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</si>
  <si>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</si>
  <si>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</si>
  <si>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</si>
  <si>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</si>
  <si>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</si>
  <si>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</si>
  <si>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</si>
  <si>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</si>
  <si>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</si>
  <si>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</si>
  <si>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</si>
  <si>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</si>
  <si>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</si>
  <si>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</si>
  <si>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</si>
  <si>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</si>
  <si>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</si>
  <si>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</si>
  <si>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</si>
  <si>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</si>
  <si>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</si>
  <si>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</si>
  <si>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</si>
  <si>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</si>
  <si>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</si>
  <si>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</si>
  <si>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</si>
  <si>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</si>
  <si>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</si>
  <si>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</si>
  <si>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</si>
  <si>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</si>
  <si>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</si>
  <si>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</si>
  <si>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</si>
  <si>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</si>
  <si>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</si>
  <si>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</si>
  <si>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</si>
  <si>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</si>
  <si>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</si>
  <si>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</si>
  <si>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</si>
  <si>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</si>
  <si>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</si>
  <si>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</si>
  <si>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</si>
  <si>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</si>
  <si>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</si>
  <si>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</si>
  <si>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</si>
  <si>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</si>
  <si>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</si>
  <si>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</si>
  <si>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</si>
  <si>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</si>
  <si>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</si>
  <si>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</si>
  <si>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</si>
  <si>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</si>
  <si>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</si>
  <si>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</si>
  <si>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</si>
  <si>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</si>
  <si>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</si>
  <si>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</si>
  <si>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</si>
  <si>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</si>
  <si>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</si>
  <si>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</si>
  <si>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</si>
  <si>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</si>
  <si>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</si>
  <si>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</si>
  <si>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</si>
  <si>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</si>
  <si>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</si>
  <si>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</si>
  <si>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</si>
  <si>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</si>
  <si>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</si>
  <si>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</si>
  <si>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</si>
  <si>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</si>
  <si>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</si>
  <si>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</si>
  <si>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</si>
  <si>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</si>
  <si>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</si>
  <si>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</si>
  <si>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</si>
  <si>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</si>
  <si>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</si>
  <si>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</si>
  <si>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</si>
  <si>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</si>
  <si>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</si>
  <si>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</si>
  <si>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</si>
  <si>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</si>
  <si>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</si>
  <si>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</si>
  <si>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</si>
  <si>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</si>
  <si>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</si>
  <si>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</si>
  <si>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</si>
  <si>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</si>
  <si>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</si>
  <si>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</si>
  <si>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</si>
  <si>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</si>
  <si>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</si>
  <si>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</si>
  <si>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</si>
  <si>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</si>
  <si>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</si>
  <si>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</si>
  <si>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</si>
  <si>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</si>
  <si>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</si>
  <si>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</si>
  <si>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</si>
  <si>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</si>
  <si>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</si>
  <si>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</si>
  <si>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</si>
  <si>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</si>
  <si>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</si>
  <si>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</si>
  <si>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</si>
  <si>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</si>
  <si>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</si>
  <si>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</si>
  <si>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</si>
  <si>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</si>
  <si>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</si>
  <si>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</si>
  <si>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</si>
  <si>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</si>
  <si>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</si>
  <si>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</si>
  <si>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</si>
  <si>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</si>
  <si>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</si>
  <si>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</si>
  <si>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</si>
  <si>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</si>
  <si>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</si>
  <si>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</si>
  <si>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</si>
  <si>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</si>
  <si>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</si>
  <si>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</si>
  <si>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</si>
  <si>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</si>
  <si>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</si>
  <si>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</si>
  <si>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</si>
  <si>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</si>
  <si>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</si>
  <si>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</si>
  <si>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</si>
  <si>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</si>
  <si>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</si>
  <si>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</si>
  <si>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</si>
  <si>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</si>
  <si>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</si>
  <si>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</si>
  <si>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</si>
  <si>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</si>
  <si>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</si>
  <si>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</si>
  <si>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</si>
  <si>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</si>
  <si>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</si>
  <si>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</si>
  <si>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</si>
  <si>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</si>
  <si>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</si>
  <si>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</si>
  <si>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</si>
  <si>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</si>
  <si>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</si>
  <si>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</si>
  <si>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</si>
  <si>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</si>
  <si>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</si>
  <si>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</si>
  <si>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</si>
  <si>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</si>
  <si>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</si>
  <si>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</si>
  <si>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</si>
  <si>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</si>
  <si>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</si>
  <si>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</si>
  <si>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</si>
  <si>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</si>
  <si>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</si>
  <si>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</si>
  <si>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</si>
  <si>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</si>
  <si>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</si>
  <si>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</si>
  <si>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</si>
  <si>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</si>
  <si>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</si>
  <si>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</si>
  <si>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</si>
  <si>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</si>
  <si>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</si>
  <si>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</si>
  <si>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</si>
  <si>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</si>
  <si>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</si>
  <si>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</si>
  <si>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</si>
  <si>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</si>
  <si>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</si>
  <si>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</si>
  <si>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</si>
  <si>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</si>
  <si>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</si>
  <si>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</si>
  <si>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</si>
  <si>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</si>
  <si>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</si>
  <si>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</si>
  <si>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</si>
  <si>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</si>
  <si>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</si>
  <si>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</si>
  <si>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</si>
  <si>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</si>
  <si>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</si>
  <si>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</si>
  <si>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</si>
  <si>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</si>
  <si>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</si>
  <si>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</si>
  <si>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</si>
  <si>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</si>
  <si>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</si>
  <si>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</si>
  <si>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</si>
  <si>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</si>
  <si>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</si>
  <si>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</si>
  <si>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</si>
  <si>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</si>
  <si>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</si>
  <si>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</si>
  <si>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</si>
  <si>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</si>
  <si>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</si>
  <si>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</si>
  <si>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</si>
  <si>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</si>
  <si>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</si>
  <si>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</si>
  <si>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</si>
  <si>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</si>
  <si>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</si>
  <si>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</si>
  <si>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</si>
  <si>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</si>
  <si>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</si>
  <si>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</si>
  <si>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</si>
  <si>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</si>
  <si>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</si>
  <si>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</si>
  <si>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</si>
  <si>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</si>
  <si>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</si>
  <si>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</si>
  <si>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</si>
  <si>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</si>
  <si>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</si>
  <si>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</si>
  <si>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</si>
  <si>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</si>
  <si>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</si>
  <si>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</si>
  <si>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</si>
  <si>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</si>
  <si>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</si>
  <si>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</si>
  <si>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</si>
  <si>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</si>
  <si>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</si>
  <si>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</si>
  <si>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</si>
  <si>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</si>
  <si>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</si>
  <si>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</si>
  <si>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</si>
  <si>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</si>
  <si>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</si>
  <si>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</si>
  <si>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</si>
  <si>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</si>
  <si>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</si>
  <si>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</si>
  <si>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</si>
  <si>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</si>
  <si>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</si>
  <si>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</si>
  <si>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</si>
  <si>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</si>
  <si>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</si>
  <si>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</si>
  <si>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</si>
  <si>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</si>
  <si>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</si>
  <si>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</si>
  <si>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</si>
  <si>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</si>
  <si>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</si>
  <si>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</si>
  <si>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</si>
  <si>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</si>
  <si>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</si>
  <si>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</si>
  <si>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</si>
  <si>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</si>
  <si>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</si>
  <si>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</si>
  <si>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</si>
  <si>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</si>
  <si>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</si>
  <si>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</si>
  <si>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</si>
  <si>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</si>
  <si>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</si>
  <si>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</si>
  <si>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</si>
  <si>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</si>
  <si>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</si>
  <si>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</si>
  <si>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</si>
  <si>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</si>
  <si>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</si>
  <si>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</si>
  <si>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</si>
  <si>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</si>
  <si>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</si>
  <si>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</si>
  <si>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</si>
  <si>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</si>
  <si>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</si>
  <si>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</si>
  <si>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</si>
  <si>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</si>
  <si>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</si>
  <si>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</si>
  <si>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</si>
  <si>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</si>
  <si>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</si>
  <si>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</si>
  <si>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</si>
  <si>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</si>
  <si>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</si>
  <si>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</si>
  <si>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</si>
  <si>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</si>
  <si>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</si>
  <si>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</si>
  <si>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</si>
  <si>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</si>
  <si>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</si>
  <si>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</si>
  <si>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</si>
  <si>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</si>
  <si>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</si>
  <si>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</si>
  <si>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</si>
  <si>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</si>
  <si>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</si>
  <si>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</si>
  <si>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</si>
  <si>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</si>
  <si>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</si>
  <si>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</si>
  <si>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</si>
  <si>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</si>
  <si>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</si>
  <si>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</si>
  <si>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</si>
  <si>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</si>
  <si>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</si>
  <si>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</si>
  <si>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</si>
  <si>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</si>
  <si>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</si>
  <si>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</si>
  <si>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</si>
  <si>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</si>
  <si>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</si>
  <si>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</si>
  <si>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</si>
  <si>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</si>
  <si>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</si>
  <si>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</si>
  <si>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</si>
  <si>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</si>
  <si>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</si>
  <si>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</si>
  <si>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</si>
  <si>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</si>
  <si>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</si>
  <si>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</si>
  <si>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</si>
  <si>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</si>
  <si>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</si>
  <si>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</si>
  <si>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</si>
  <si>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</si>
  <si>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</si>
  <si>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</si>
  <si>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</si>
  <si>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</si>
  <si>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</si>
  <si>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</si>
  <si>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</si>
  <si>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</si>
  <si>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</si>
  <si>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</si>
  <si>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</si>
  <si>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</si>
  <si>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</si>
  <si>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</si>
  <si>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</si>
  <si>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</si>
  <si>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</si>
  <si>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</si>
  <si>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</si>
  <si>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</si>
  <si>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</si>
  <si>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</si>
  <si>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</si>
  <si>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</si>
  <si>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</si>
  <si>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</si>
  <si>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</si>
  <si>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</si>
  <si>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</si>
  <si>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</si>
  <si>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</si>
  <si>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</si>
  <si>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</si>
  <si>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</si>
  <si>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</si>
  <si>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</si>
  <si>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</si>
  <si>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</si>
  <si>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</si>
  <si>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</si>
  <si>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</si>
  <si>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</si>
  <si>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</si>
  <si>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</si>
  <si>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</si>
  <si>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</si>
  <si>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</si>
  <si>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</si>
  <si>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</si>
  <si>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</si>
  <si>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</si>
  <si>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</si>
  <si>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</si>
  <si>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</si>
  <si>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</si>
  <si>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</si>
  <si>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</si>
  <si>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</si>
  <si>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</si>
  <si>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</si>
  <si>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</si>
  <si>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</si>
  <si>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</si>
  <si>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</si>
  <si>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</si>
  <si>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</si>
  <si>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</si>
  <si>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</si>
  <si>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</si>
  <si>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</si>
  <si>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</si>
  <si>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</si>
  <si>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</si>
  <si>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</si>
  <si>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</si>
  <si>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</si>
  <si>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</si>
  <si>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</si>
  <si>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</si>
  <si>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</si>
  <si>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</si>
  <si>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</si>
  <si>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</si>
  <si>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</si>
  <si>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</si>
  <si>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</si>
  <si>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</si>
  <si>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</si>
  <si>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</si>
  <si>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</si>
  <si>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</si>
  <si>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</si>
  <si>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</si>
  <si>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</si>
  <si>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</si>
  <si>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</si>
  <si>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</si>
  <si>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</si>
  <si>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</si>
  <si>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</si>
  <si>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</si>
  <si>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</si>
  <si>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</si>
  <si>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</si>
  <si>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</si>
  <si>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</si>
  <si>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</si>
  <si>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</si>
  <si>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</si>
  <si>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</si>
  <si>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</si>
  <si>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</si>
  <si>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</si>
  <si>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</si>
  <si>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</si>
  <si>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</si>
  <si>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</si>
  <si>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</si>
  <si>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</si>
  <si>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</si>
  <si>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</si>
  <si>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</si>
  <si>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</si>
  <si>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</si>
  <si>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</si>
  <si>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</si>
  <si>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</si>
  <si>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</si>
  <si>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</si>
  <si>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</si>
  <si>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</si>
  <si>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</si>
  <si>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</si>
  <si>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</si>
  <si>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</si>
  <si>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</si>
  <si>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</si>
  <si>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</si>
  <si>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</si>
  <si>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</si>
  <si>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</si>
  <si>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</si>
  <si>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</si>
  <si>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</si>
  <si>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</si>
  <si>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</si>
  <si>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</si>
  <si>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</si>
  <si>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</si>
  <si>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</si>
  <si>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</si>
  <si>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</si>
  <si>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</si>
  <si>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</si>
  <si>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</si>
  <si>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</si>
  <si>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</si>
  <si>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</si>
  <si>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</si>
  <si>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</si>
  <si>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</si>
  <si>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</si>
  <si>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</si>
  <si>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</si>
  <si>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</si>
  <si>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</si>
  <si>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</si>
  <si>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</si>
  <si>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</si>
  <si>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</si>
  <si>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</si>
  <si>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</si>
  <si>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</si>
  <si>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</si>
  <si>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</si>
  <si>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</si>
  <si>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</si>
  <si>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</si>
  <si>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</si>
  <si>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</si>
  <si>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</si>
  <si>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</si>
  <si>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</si>
  <si>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</si>
  <si>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</si>
  <si>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</si>
  <si>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</si>
  <si>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</si>
  <si>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</si>
  <si>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</si>
  <si>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</si>
  <si>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</si>
  <si>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</si>
  <si>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</si>
  <si>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</si>
  <si>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</si>
  <si>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</si>
  <si>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</si>
  <si>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</si>
  <si>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</si>
  <si>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</si>
  <si>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</si>
  <si>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</si>
  <si>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</si>
  <si>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</si>
  <si>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</si>
  <si>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</si>
  <si>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</si>
  <si>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</si>
  <si>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</si>
  <si>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</si>
  <si>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</si>
  <si>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</si>
  <si>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</si>
  <si>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</si>
  <si>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</si>
  <si>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</si>
  <si>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</si>
  <si>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</si>
  <si>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</si>
  <si>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</si>
  <si>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</si>
  <si>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</si>
  <si>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</si>
  <si>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</si>
  <si>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</si>
  <si>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</si>
  <si>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</si>
  <si>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</si>
  <si>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</si>
  <si>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</si>
  <si>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</si>
  <si>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</si>
  <si>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</si>
  <si>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</si>
  <si>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</si>
  <si>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</si>
  <si>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</si>
  <si>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</si>
  <si>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</si>
  <si>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</si>
  <si>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</si>
  <si>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</si>
  <si>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</si>
  <si>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</si>
  <si>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</si>
  <si>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</si>
  <si>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</si>
  <si>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</si>
  <si>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</si>
  <si>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</si>
  <si>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</si>
  <si>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</si>
  <si>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</si>
  <si>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</si>
  <si>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</si>
  <si>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</si>
  <si>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</si>
  <si>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</si>
  <si>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</si>
  <si>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</si>
  <si>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</si>
  <si>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</si>
  <si>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</si>
  <si>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</si>
  <si>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</si>
  <si>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</si>
  <si>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</si>
  <si>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</si>
  <si>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</si>
  <si>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</si>
  <si>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</si>
  <si>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</si>
  <si>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</si>
  <si>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</si>
  <si>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</si>
  <si>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</si>
  <si>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</si>
  <si>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</si>
  <si>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</si>
  <si>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</si>
  <si>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</si>
  <si>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</si>
  <si>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</si>
  <si>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</si>
  <si>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</si>
  <si>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</si>
  <si>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</si>
  <si>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</si>
  <si>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</si>
  <si>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</si>
  <si>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</si>
  <si>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</si>
  <si>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</si>
  <si>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</si>
  <si>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</si>
  <si>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</si>
  <si>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</si>
  <si>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</si>
  <si>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</si>
  <si>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</si>
  <si>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</si>
  <si>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</si>
  <si>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</si>
  <si>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</si>
  <si>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</si>
  <si>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</si>
  <si>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</si>
  <si>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</si>
  <si>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</si>
  <si>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</si>
  <si>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</si>
  <si>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</si>
  <si>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</si>
  <si>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</si>
  <si>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</si>
  <si>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</si>
  <si>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</si>
  <si>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</si>
  <si>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</si>
  <si>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</si>
  <si>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</si>
  <si>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</si>
  <si>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</si>
  <si>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</si>
  <si>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</si>
  <si>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</si>
  <si>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</si>
  <si>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</si>
  <si>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</si>
  <si>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</si>
  <si>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</si>
  <si>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</si>
  <si>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</si>
  <si>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</si>
  <si>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</si>
  <si>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</si>
  <si>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</si>
  <si>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</si>
  <si>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</si>
  <si>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</si>
  <si>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</si>
  <si>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</si>
  <si>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</si>
  <si>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</si>
  <si>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</si>
  <si>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</si>
  <si>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</si>
  <si>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</si>
  <si>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</si>
  <si>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</si>
  <si>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</si>
  <si>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</si>
  <si>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</si>
  <si>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</si>
  <si>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</si>
  <si>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</si>
  <si>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</si>
  <si>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</si>
  <si>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</si>
  <si>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</si>
  <si>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</si>
  <si>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</si>
  <si>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</si>
  <si>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</si>
  <si>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</si>
  <si>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</si>
  <si>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</si>
  <si>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</si>
  <si>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</si>
  <si>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</si>
  <si>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</si>
  <si>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</si>
  <si>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</si>
  <si>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</si>
  <si>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</si>
  <si>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</si>
  <si>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</si>
  <si>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</si>
  <si>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</si>
  <si>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</si>
  <si>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</si>
  <si>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</si>
  <si>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</si>
  <si>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</si>
  <si>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</si>
  <si>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</si>
  <si>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</si>
  <si>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</si>
  <si>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</si>
  <si>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</si>
  <si>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</si>
  <si>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</si>
  <si>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</si>
  <si>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</si>
  <si>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</si>
  <si>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</si>
  <si>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</si>
  <si>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</si>
  <si>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</si>
  <si>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</si>
  <si>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</si>
  <si>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</si>
  <si>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</si>
  <si>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</si>
  <si>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</si>
  <si>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</si>
  <si>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</si>
  <si>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</si>
  <si>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</si>
  <si>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</si>
  <si>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</si>
  <si>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</si>
  <si>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</si>
  <si>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</si>
  <si>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</si>
  <si>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</si>
  <si>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</si>
  <si>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</si>
  <si>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</si>
  <si>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</si>
  <si>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</si>
  <si>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</si>
  <si>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</si>
  <si>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</si>
  <si>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</si>
  <si>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</si>
  <si>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</si>
  <si>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</si>
  <si>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</si>
  <si>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</si>
  <si>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</si>
  <si>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</si>
  <si>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</si>
  <si>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</si>
  <si>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</si>
  <si>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</si>
  <si>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</si>
  <si>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</si>
  <si>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</si>
  <si>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</si>
  <si>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</si>
  <si>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</si>
  <si>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</si>
  <si>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</si>
  <si>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</si>
  <si>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</si>
  <si>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</si>
  <si>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</si>
  <si>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</si>
  <si>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</si>
  <si>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</si>
  <si>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</si>
  <si>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</si>
  <si>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</si>
  <si>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</si>
  <si>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</si>
  <si>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</si>
  <si>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</si>
  <si>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</si>
  <si>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</si>
  <si>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</si>
  <si>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</si>
  <si>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</si>
  <si>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</si>
  <si>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</si>
  <si>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</si>
  <si>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</si>
  <si>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</si>
  <si>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</si>
  <si>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</si>
  <si>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</si>
  <si>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</si>
  <si>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</si>
  <si>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</si>
  <si>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</si>
  <si>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</si>
  <si>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</si>
  <si>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</si>
  <si>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</si>
  <si>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</si>
  <si>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</si>
  <si>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</si>
  <si>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</si>
  <si>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</si>
  <si>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</si>
  <si>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</si>
  <si>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</si>
  <si>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</si>
  <si>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</si>
  <si>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</si>
  <si>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</si>
  <si>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</si>
  <si>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</si>
  <si>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</si>
  <si>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</si>
  <si>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</si>
  <si>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</si>
  <si>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</si>
  <si>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</si>
  <si>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</si>
  <si>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</si>
  <si>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</si>
  <si>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</si>
  <si>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</si>
  <si>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</si>
  <si>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</si>
  <si>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</si>
  <si>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</si>
  <si>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</si>
  <si>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</si>
  <si>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</si>
  <si>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</si>
  <si>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</si>
  <si>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</si>
  <si>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</si>
  <si>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</si>
  <si>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</si>
  <si>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</si>
  <si>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</si>
  <si>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</si>
  <si>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</si>
  <si>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</si>
  <si>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</si>
  <si>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</si>
  <si>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</si>
  <si>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</si>
  <si>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</si>
  <si>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</si>
  <si>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</si>
  <si>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</si>
  <si>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</si>
  <si>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</si>
  <si>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</si>
  <si>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</si>
  <si>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</si>
  <si>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</si>
  <si>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</si>
  <si>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</si>
  <si>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</si>
  <si>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</si>
  <si>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</si>
  <si>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</si>
  <si>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</si>
  <si>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</si>
  <si>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</si>
  <si>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</si>
  <si>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</si>
  <si>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</si>
  <si>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</si>
  <si>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</si>
  <si>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</si>
  <si>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</si>
  <si>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</si>
  <si>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</si>
  <si>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</si>
  <si>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</si>
  <si>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</si>
  <si>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</si>
  <si>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</si>
  <si>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</si>
  <si>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</si>
  <si>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</si>
  <si>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</si>
  <si>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</si>
  <si>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</si>
  <si>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</si>
  <si>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</si>
  <si>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</si>
  <si>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</si>
  <si>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</si>
  <si>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</si>
  <si>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</si>
  <si>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</si>
  <si>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</si>
  <si>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</si>
  <si>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</si>
  <si>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</si>
  <si>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</si>
  <si>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</si>
  <si>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</si>
  <si>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</si>
  <si>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</si>
  <si>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</si>
  <si>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</si>
  <si>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</si>
  <si>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</si>
  <si>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</si>
  <si>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</si>
  <si>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</si>
  <si>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</si>
  <si>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</si>
  <si>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</si>
  <si>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</si>
  <si>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</si>
  <si>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</si>
  <si>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</si>
  <si>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</si>
  <si>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</si>
  <si>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</si>
  <si>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</si>
  <si>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</si>
  <si>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</si>
  <si>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</si>
  <si>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</si>
  <si>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</si>
  <si>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</si>
  <si>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</si>
  <si>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</si>
  <si>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</si>
  <si>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</si>
  <si>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</si>
  <si>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</si>
  <si>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</si>
  <si>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</si>
  <si>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</si>
  <si>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</si>
  <si>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</si>
  <si>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</si>
  <si>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</si>
  <si>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</si>
  <si>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</si>
  <si>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</si>
  <si>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</si>
  <si>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</si>
  <si>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</si>
  <si>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</si>
  <si>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</si>
  <si>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</si>
  <si>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</si>
  <si>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</si>
  <si>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</si>
  <si>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</si>
  <si>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</si>
  <si>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</si>
  <si>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</si>
  <si>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</si>
  <si>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</si>
  <si>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</si>
  <si>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</si>
  <si>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</si>
  <si>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</si>
  <si>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</si>
  <si>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</si>
  <si>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</si>
  <si>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</si>
  <si>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</si>
  <si>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</si>
  <si>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</si>
  <si>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</si>
  <si>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</si>
  <si>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</si>
  <si>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</si>
  <si>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</si>
  <si>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</si>
  <si>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</si>
  <si>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</si>
  <si>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</si>
  <si>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</si>
  <si>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</si>
  <si>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</si>
  <si>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</si>
  <si>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</si>
  <si>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</si>
  <si>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</si>
  <si>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</si>
  <si>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</si>
  <si>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</si>
  <si>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</si>
  <si>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</si>
  <si>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</si>
  <si>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</si>
  <si>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</si>
  <si>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</si>
  <si>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</si>
  <si>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</si>
  <si>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</si>
  <si>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</si>
  <si>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</si>
  <si>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</si>
  <si>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</si>
  <si>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</si>
  <si>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</si>
  <si>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</si>
  <si>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</si>
  <si>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</si>
  <si>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</si>
  <si>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</si>
  <si>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</si>
  <si>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</si>
  <si>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</si>
  <si>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</si>
  <si>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</si>
  <si>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</si>
  <si>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</si>
  <si>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</si>
  <si>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</si>
  <si>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</si>
  <si>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</si>
  <si>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</si>
  <si>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</si>
  <si>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</si>
  <si>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</si>
  <si>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</si>
  <si>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</si>
  <si>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</si>
  <si>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</si>
  <si>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</si>
  <si>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</si>
  <si>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</si>
  <si>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</si>
  <si>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</si>
  <si>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</si>
  <si>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</si>
  <si>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</si>
  <si>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</si>
  <si>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</si>
  <si>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</si>
  <si>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</si>
  <si>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</si>
  <si>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</si>
  <si>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</si>
  <si>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</si>
  <si>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</si>
  <si>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</si>
  <si>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</si>
  <si>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</si>
  <si>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</si>
  <si>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</si>
  <si>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</si>
  <si>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</si>
  <si>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</si>
  <si>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</si>
  <si>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</si>
  <si>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</si>
  <si>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</si>
  <si>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</si>
  <si>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</si>
  <si>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</si>
  <si>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</si>
  <si>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</si>
  <si>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</si>
  <si>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</si>
  <si>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</si>
  <si>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</si>
  <si>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</si>
  <si>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</si>
  <si>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</si>
  <si>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</si>
  <si>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</si>
  <si>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</si>
  <si>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</si>
  <si>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</si>
  <si>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</si>
  <si>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</si>
  <si>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</si>
  <si>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</si>
  <si>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</si>
  <si>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</si>
  <si>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</si>
  <si>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</si>
  <si>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</si>
  <si>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</si>
  <si>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</si>
  <si>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</si>
  <si>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</si>
  <si>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</si>
  <si>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</si>
  <si>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</si>
  <si>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</si>
  <si>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</si>
  <si>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</si>
  <si>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</si>
  <si>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</si>
  <si>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</si>
  <si>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</si>
  <si>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</si>
  <si>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</si>
  <si>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</si>
  <si>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</si>
  <si>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</si>
  <si>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</si>
  <si>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</si>
  <si>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</si>
  <si>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</si>
  <si>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</si>
  <si>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</si>
  <si>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</si>
  <si>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</si>
  <si>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</si>
  <si>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</si>
  <si>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</si>
  <si>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</si>
  <si>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</si>
  <si>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</si>
  <si>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</si>
  <si>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</si>
  <si>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</si>
  <si>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</si>
  <si>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</si>
  <si>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</si>
  <si>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</si>
  <si>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</si>
  <si>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</si>
  <si>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</si>
  <si>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</si>
  <si>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</si>
  <si>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</si>
  <si>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</si>
  <si>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</si>
  <si>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</si>
  <si>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</si>
  <si>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</si>
  <si>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</si>
  <si>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</si>
  <si>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</si>
  <si>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</si>
  <si>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</si>
  <si>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</si>
  <si>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</si>
  <si>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</si>
  <si>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</si>
  <si>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</si>
  <si>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</si>
  <si>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</si>
  <si>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</si>
  <si>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</si>
  <si>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</si>
  <si>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</si>
  <si>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</si>
  <si>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</si>
  <si>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</si>
  <si>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</si>
  <si>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</si>
  <si>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</si>
  <si>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</si>
  <si>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</si>
  <si>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</si>
  <si>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</si>
  <si>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</si>
  <si>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</si>
  <si>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</si>
  <si>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</si>
  <si>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</si>
  <si>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</si>
  <si>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</si>
  <si>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</si>
  <si>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</si>
  <si>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</si>
  <si>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</si>
  <si>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</si>
  <si>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</si>
  <si>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</si>
  <si>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</si>
  <si>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</si>
  <si>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</si>
  <si>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</si>
  <si>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</si>
  <si>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</si>
  <si>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</si>
  <si>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</si>
  <si>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</si>
  <si>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</si>
  <si>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</si>
  <si>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</si>
  <si>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</si>
  <si>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</si>
  <si>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</si>
  <si>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</si>
  <si>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</si>
  <si>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</si>
  <si>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</si>
  <si>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</si>
  <si>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</si>
  <si>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</si>
  <si>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</si>
  <si>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</si>
  <si>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</si>
  <si>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</si>
  <si>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</si>
  <si>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</si>
  <si>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</si>
  <si>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</si>
  <si>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</si>
  <si>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</si>
  <si>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</si>
  <si>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</si>
  <si>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</si>
  <si>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</si>
  <si>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</si>
  <si>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</si>
  <si>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</si>
  <si>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</si>
  <si>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</si>
  <si>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</si>
  <si>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</si>
  <si>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</si>
  <si>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</si>
  <si>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</si>
  <si>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</si>
  <si>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</si>
  <si>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</si>
  <si>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</si>
  <si>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</si>
  <si>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</si>
  <si>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</si>
  <si>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</si>
  <si>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</si>
  <si>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</si>
  <si>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</si>
  <si>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</si>
  <si>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</si>
  <si>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</si>
  <si>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</si>
  <si>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</si>
  <si>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</si>
  <si>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</si>
  <si>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</si>
  <si>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</si>
  <si>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</si>
  <si>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</si>
  <si>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</si>
  <si>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</si>
  <si>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</si>
  <si>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</si>
  <si>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</si>
  <si>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</si>
  <si>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</si>
  <si>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</si>
  <si>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</si>
  <si>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</si>
  <si>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</si>
  <si>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</si>
  <si>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</si>
  <si>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</si>
  <si>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</si>
  <si>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</si>
  <si>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</si>
  <si>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</si>
  <si>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</si>
  <si>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</si>
  <si>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</si>
  <si>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</si>
  <si>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</si>
  <si>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</si>
  <si>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</si>
  <si>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</si>
  <si>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</si>
  <si>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</si>
  <si>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</si>
  <si>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</si>
  <si>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</si>
  <si>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</si>
  <si>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</si>
  <si>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</si>
  <si>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</si>
  <si>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</si>
  <si>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</si>
  <si>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</si>
  <si>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</si>
  <si>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</si>
  <si>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</si>
  <si>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</si>
  <si>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</si>
  <si>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</si>
  <si>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</si>
  <si>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</si>
  <si>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</si>
  <si>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</si>
  <si>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</si>
  <si>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</si>
  <si>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</si>
  <si>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</si>
  <si>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</si>
  <si>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</si>
  <si>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</si>
  <si>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</si>
  <si>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</si>
  <si>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</si>
  <si>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</si>
  <si>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</si>
  <si>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</si>
  <si>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</si>
  <si>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</si>
  <si>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</si>
  <si>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</si>
  <si>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</si>
  <si>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</si>
  <si>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</si>
  <si>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</si>
  <si>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</si>
  <si>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</si>
  <si>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</si>
  <si>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</si>
  <si>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</si>
  <si>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</si>
  <si>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</si>
  <si>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</si>
  <si>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</si>
  <si>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</si>
  <si>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</si>
  <si>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</si>
  <si>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</si>
  <si>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</si>
  <si>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</si>
  <si>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</si>
  <si>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</si>
  <si>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</si>
  <si>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</si>
  <si>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</si>
  <si>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</si>
  <si>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</si>
  <si>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</si>
  <si>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</si>
  <si>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</si>
  <si>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</si>
  <si>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</si>
  <si>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</si>
  <si>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</si>
  <si>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</si>
  <si>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</si>
  <si>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</si>
  <si>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</si>
  <si>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</si>
  <si>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</si>
  <si>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</si>
  <si>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</si>
  <si>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</si>
  <si>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</si>
  <si>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</si>
  <si>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</si>
  <si>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</si>
  <si>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</si>
  <si>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</si>
  <si>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</si>
  <si>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</si>
  <si>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</si>
  <si>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</si>
  <si>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</si>
  <si>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</si>
  <si>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</si>
  <si>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</si>
  <si>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</si>
  <si>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</si>
  <si>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</si>
  <si>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</si>
  <si>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</si>
  <si>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</si>
  <si>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</si>
  <si>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</si>
  <si>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</si>
  <si>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</si>
  <si>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</si>
  <si>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</si>
  <si>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</si>
  <si>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</si>
  <si>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</si>
  <si>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</si>
  <si>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</si>
  <si>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</si>
  <si>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</si>
  <si>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</si>
  <si>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</si>
  <si>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</si>
  <si>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</si>
  <si>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</si>
  <si>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</si>
  <si>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</si>
  <si>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</si>
  <si>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</si>
  <si>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</si>
  <si>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</si>
  <si>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</si>
  <si>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</si>
  <si>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</si>
  <si>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</si>
  <si>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</si>
  <si>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</si>
  <si>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</si>
  <si>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</si>
  <si>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</si>
  <si>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</si>
  <si>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</si>
  <si>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</si>
  <si>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</si>
  <si>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</si>
  <si>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</si>
  <si>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</si>
  <si>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</si>
  <si>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</si>
  <si>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</si>
  <si>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</si>
  <si>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</si>
  <si>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</si>
  <si>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</si>
  <si>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</si>
  <si>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</si>
  <si>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</si>
  <si>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</si>
  <si>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</si>
  <si>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</si>
  <si>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</si>
  <si>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</si>
  <si>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</si>
  <si>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</si>
  <si>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</si>
  <si>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</si>
  <si>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</si>
  <si>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</si>
  <si>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</si>
  <si>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</si>
  <si>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</si>
  <si>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</si>
  <si>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</si>
  <si>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</si>
  <si>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</si>
  <si>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</si>
  <si>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</si>
  <si>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</si>
  <si>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</si>
  <si>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</si>
  <si>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</si>
  <si>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</si>
  <si>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</si>
  <si>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</si>
  <si>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</si>
  <si>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</si>
  <si>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</si>
  <si>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</si>
  <si>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</si>
  <si>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</si>
  <si>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</si>
  <si>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</si>
  <si>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</si>
  <si>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</si>
  <si>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</si>
  <si>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</si>
  <si>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</si>
  <si>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</si>
  <si>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</si>
  <si>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</si>
  <si>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</si>
  <si>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</si>
  <si>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</si>
  <si>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</si>
  <si>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</si>
  <si>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</si>
  <si>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</si>
  <si>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</si>
  <si>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</si>
  <si>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</si>
  <si>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</si>
  <si>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</si>
  <si>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</si>
  <si>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</si>
  <si>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</si>
  <si>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</si>
  <si>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</si>
  <si>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</si>
  <si>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</si>
  <si>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</si>
  <si>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</si>
  <si>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</si>
  <si>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</si>
  <si>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</si>
  <si>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</si>
  <si>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</si>
  <si>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</si>
  <si>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</si>
  <si>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</si>
  <si>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</si>
  <si>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</si>
  <si>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</si>
  <si>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</si>
  <si>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</si>
  <si>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</si>
  <si>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</si>
  <si>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</si>
  <si>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</si>
  <si>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</si>
  <si>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</si>
  <si>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</si>
  <si>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</si>
  <si>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</si>
  <si>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</si>
  <si>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</si>
  <si>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</si>
  <si>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</si>
  <si>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</si>
  <si>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</si>
  <si>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</si>
  <si>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</si>
  <si>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</si>
  <si>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</si>
  <si>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</si>
  <si>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</si>
  <si>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</si>
  <si>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</si>
  <si>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</si>
  <si>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</si>
  <si>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</si>
  <si>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</si>
  <si>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</si>
  <si>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</si>
  <si>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</si>
  <si>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</si>
  <si>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</si>
  <si>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</si>
  <si>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</si>
  <si>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</si>
  <si>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</si>
  <si>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</si>
  <si>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</si>
  <si>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</si>
  <si>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</si>
  <si>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</si>
  <si>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</si>
  <si>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</si>
  <si>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</si>
  <si>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</si>
  <si>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</si>
  <si>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</si>
  <si>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</si>
  <si>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</si>
  <si>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</si>
  <si>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</si>
  <si>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</si>
  <si>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</si>
  <si>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</si>
  <si>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</si>
  <si>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</si>
  <si>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</si>
  <si>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</si>
  <si>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</si>
  <si>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</si>
  <si>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</si>
  <si>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</si>
  <si>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</si>
  <si>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</si>
  <si>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</si>
  <si>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</si>
  <si>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</si>
  <si>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</si>
  <si>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</si>
  <si>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</si>
  <si>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</si>
  <si>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</si>
  <si>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</si>
  <si>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</si>
  <si>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</si>
  <si>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</si>
  <si>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</si>
  <si>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</si>
  <si>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</si>
  <si>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</si>
  <si>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</si>
  <si>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</si>
  <si>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</si>
  <si>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</si>
  <si>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</si>
  <si>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</si>
  <si>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</si>
  <si>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</si>
  <si>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</si>
  <si>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</si>
  <si>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</si>
  <si>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</si>
  <si>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</si>
  <si>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</si>
  <si>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</si>
  <si>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</si>
  <si>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</si>
  <si>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</si>
  <si>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</si>
  <si>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</si>
  <si>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</si>
  <si>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</si>
  <si>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</si>
  <si>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</si>
  <si>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</si>
  <si>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</si>
  <si>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</si>
  <si>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</si>
  <si>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</si>
  <si>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</si>
  <si>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</si>
  <si>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</si>
  <si>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</si>
  <si>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</si>
  <si>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</si>
  <si>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</si>
  <si>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</si>
  <si>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</si>
  <si>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</si>
  <si>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</si>
  <si>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</si>
  <si>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</si>
  <si>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</si>
  <si>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</si>
  <si>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</si>
  <si>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</si>
  <si>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</si>
  <si>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</si>
  <si>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</si>
  <si>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</si>
  <si>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</si>
  <si>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</si>
  <si>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</si>
  <si>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</si>
  <si>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</si>
  <si>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</si>
  <si>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</si>
  <si>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</si>
  <si>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</si>
  <si>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</si>
  <si>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</si>
  <si>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</si>
  <si>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</si>
  <si>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</si>
  <si>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</si>
  <si>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</si>
  <si>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</si>
  <si>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</si>
  <si>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</si>
  <si>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</si>
  <si>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</si>
  <si>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</si>
  <si>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</si>
  <si>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</si>
  <si>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</si>
  <si>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</si>
  <si>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</si>
  <si>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</si>
  <si>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</si>
  <si>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</si>
  <si>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</si>
  <si>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</si>
  <si>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</si>
  <si>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</si>
  <si>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</si>
  <si>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</si>
  <si>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</si>
  <si>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</si>
  <si>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</si>
  <si>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</si>
  <si>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</si>
  <si>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</si>
  <si>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</si>
  <si>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</si>
  <si>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</si>
  <si>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</si>
  <si>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</si>
  <si>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</si>
  <si>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</si>
  <si>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</si>
  <si>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</si>
  <si>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</si>
  <si>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</si>
  <si>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</si>
  <si>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</si>
  <si>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</si>
  <si>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</si>
  <si>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</si>
  <si>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</si>
  <si>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</si>
  <si>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</si>
  <si>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</si>
  <si>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</si>
  <si>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</si>
  <si>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</si>
  <si>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</si>
  <si>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</si>
  <si>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</si>
  <si>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</si>
  <si>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</si>
  <si>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</si>
  <si>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</si>
  <si>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</si>
  <si>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</si>
  <si>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</si>
  <si>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</si>
  <si>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</si>
  <si>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</si>
  <si>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</si>
  <si>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</si>
  <si>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</si>
  <si>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</si>
  <si>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</si>
  <si>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</si>
  <si>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</si>
  <si>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</si>
  <si>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</si>
  <si>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</si>
  <si>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</si>
  <si>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</si>
  <si>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</si>
  <si>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</si>
  <si>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</si>
  <si>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</si>
  <si>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</si>
  <si>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</si>
  <si>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</si>
  <si>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</si>
  <si>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</si>
  <si>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</si>
  <si>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</si>
  <si>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</si>
  <si>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</si>
  <si>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</si>
  <si>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</si>
  <si>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</si>
  <si>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</si>
  <si>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</si>
  <si>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</si>
  <si>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</si>
  <si>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</si>
  <si>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</si>
  <si>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</si>
  <si>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</si>
  <si>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</si>
  <si>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</si>
  <si>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</si>
  <si>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</si>
  <si>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</si>
  <si>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</si>
  <si>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</si>
  <si>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</si>
  <si>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</si>
  <si>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</si>
  <si>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</si>
  <si>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</si>
  <si>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</si>
  <si>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</si>
  <si>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</si>
  <si>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</si>
  <si>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</si>
  <si>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</si>
  <si>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</si>
  <si>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</si>
  <si>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</si>
  <si>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</si>
  <si>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</si>
  <si>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</si>
  <si>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</si>
  <si>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</si>
  <si>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</si>
  <si>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</si>
  <si>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</si>
  <si>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</si>
  <si>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</si>
  <si>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</si>
  <si>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</si>
  <si>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</si>
  <si>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</si>
  <si>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</si>
  <si>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</si>
  <si>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</si>
  <si>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</si>
  <si>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</si>
  <si>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</si>
  <si>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</si>
  <si>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</si>
  <si>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</si>
  <si>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</si>
  <si>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</si>
  <si>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</si>
  <si>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</si>
  <si>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</si>
  <si>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</si>
  <si>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</si>
  <si>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</si>
  <si>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</si>
  <si>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</si>
  <si>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</si>
  <si>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</si>
  <si>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</si>
  <si>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</si>
  <si>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</si>
  <si>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</si>
  <si>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</si>
  <si>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</si>
  <si>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</si>
  <si>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</si>
  <si>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</si>
  <si>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</si>
  <si>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</si>
  <si>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</si>
  <si>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</si>
  <si>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</si>
  <si>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</si>
  <si>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</si>
  <si>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</si>
  <si>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</si>
  <si>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</si>
  <si>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</si>
  <si>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</si>
  <si>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</si>
  <si>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</si>
  <si>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</si>
  <si>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</si>
  <si>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</si>
  <si>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</si>
  <si>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</si>
  <si>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</si>
  <si>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</si>
  <si>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</si>
  <si>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</si>
  <si>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</si>
  <si>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</si>
  <si>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</si>
  <si>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</si>
  <si>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</si>
  <si>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</si>
  <si>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</si>
  <si>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</si>
  <si>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</si>
  <si>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</si>
  <si>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</si>
  <si>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</si>
  <si>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</si>
  <si>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</si>
  <si>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</si>
  <si>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</si>
  <si>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</si>
  <si>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</si>
  <si>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</si>
  <si>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</si>
  <si>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</si>
  <si>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</si>
  <si>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</si>
  <si>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</si>
  <si>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</si>
  <si>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</si>
  <si>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</si>
  <si>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</si>
  <si>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</si>
  <si>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</si>
  <si>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</si>
  <si>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</si>
  <si>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</si>
  <si>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</si>
  <si>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</si>
  <si>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</si>
  <si>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</si>
  <si>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</si>
  <si>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</si>
  <si>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</si>
  <si>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</si>
  <si>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</si>
  <si>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</si>
  <si>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</si>
  <si>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</si>
  <si>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</si>
  <si>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</si>
  <si>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</si>
  <si>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</si>
  <si>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</si>
  <si>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</si>
  <si>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</si>
  <si>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</si>
  <si>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</si>
  <si>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</si>
  <si>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</si>
  <si>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</si>
  <si>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</si>
  <si>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</si>
  <si>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</si>
  <si>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</si>
  <si>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</si>
  <si>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</si>
  <si>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</si>
  <si>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</si>
  <si>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</si>
  <si>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</si>
  <si>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</si>
  <si>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</si>
  <si>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</si>
  <si>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</si>
  <si>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</si>
  <si>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</si>
  <si>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</si>
  <si>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</si>
  <si>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</si>
  <si>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</si>
  <si>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</si>
  <si>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</si>
  <si>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</si>
  <si>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</si>
  <si>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</si>
  <si>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</si>
  <si>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</si>
  <si>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</si>
  <si>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</si>
  <si>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</si>
  <si>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</si>
  <si>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</si>
  <si>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</si>
  <si>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</si>
  <si>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</si>
  <si>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</si>
  <si>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</si>
  <si>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</si>
  <si>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</si>
  <si>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</si>
  <si>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</si>
  <si>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</si>
  <si>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</si>
  <si>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</si>
  <si>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</si>
  <si>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</si>
  <si>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</si>
  <si>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</si>
  <si>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</si>
  <si>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</si>
  <si>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</si>
  <si>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</si>
  <si>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</si>
  <si>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</si>
  <si>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</si>
  <si>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</si>
  <si>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</si>
  <si>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</si>
  <si>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</si>
  <si>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</si>
  <si>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</si>
  <si>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</si>
  <si>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</si>
  <si>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</si>
  <si>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</si>
  <si>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</si>
  <si>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</si>
  <si>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</si>
  <si>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</si>
  <si>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</si>
  <si>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</si>
  <si>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</si>
  <si>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</si>
  <si>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</si>
  <si>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</si>
  <si>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</si>
  <si>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</si>
  <si>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</si>
  <si>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</si>
  <si>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</si>
  <si>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</si>
  <si>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</si>
  <si>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</si>
  <si>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</si>
  <si>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</si>
  <si>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</si>
  <si>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</si>
  <si>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</si>
  <si>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</si>
  <si>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</si>
  <si>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</si>
  <si>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</si>
  <si>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</si>
  <si>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</si>
  <si>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</si>
  <si>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</si>
  <si>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</si>
  <si>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</si>
  <si>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</si>
  <si>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</si>
  <si>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</si>
  <si>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</si>
  <si>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</si>
  <si>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</si>
  <si>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</si>
  <si>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</si>
  <si>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</si>
  <si>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</si>
  <si>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</si>
  <si>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</si>
  <si>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</si>
  <si>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</si>
  <si>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</si>
  <si>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</si>
  <si>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</si>
  <si>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</si>
  <si>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</si>
  <si>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</si>
  <si>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</si>
  <si>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</si>
  <si>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</si>
  <si>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</si>
  <si>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</si>
  <si>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</si>
  <si>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</si>
  <si>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</si>
  <si>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</si>
  <si>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</si>
  <si>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</si>
  <si>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</si>
  <si>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</si>
  <si>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</si>
  <si>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</si>
  <si>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</si>
  <si>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</si>
  <si>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</si>
  <si>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</si>
  <si>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</si>
  <si>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</si>
  <si>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</si>
  <si>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</si>
  <si>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</si>
  <si>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</si>
  <si>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</si>
  <si>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</si>
  <si>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</si>
  <si>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</si>
  <si>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</si>
  <si>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</si>
  <si>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</si>
  <si>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</si>
  <si>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</si>
  <si>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</si>
  <si>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</si>
  <si>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</si>
  <si>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</si>
  <si>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</si>
  <si>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</si>
  <si>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</si>
  <si>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</si>
  <si>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</si>
  <si>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</si>
  <si>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</si>
  <si>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</si>
  <si>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</si>
  <si>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</si>
  <si>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</si>
  <si>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</si>
  <si>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</si>
  <si>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</si>
  <si>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</si>
  <si>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</si>
  <si>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</si>
  <si>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</si>
  <si>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</si>
  <si>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</si>
  <si>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</si>
  <si>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</si>
  <si>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</si>
  <si>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</si>
  <si>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</si>
  <si>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</si>
  <si>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</si>
  <si>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</si>
  <si>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</si>
  <si>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</si>
  <si>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</si>
  <si>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</si>
  <si>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</si>
  <si>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</si>
  <si>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</si>
  <si>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</si>
  <si>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</si>
  <si>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</si>
  <si>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</si>
  <si>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</si>
  <si>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</si>
  <si>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</si>
  <si>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</si>
  <si>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</si>
  <si>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</si>
  <si>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</si>
  <si>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</si>
  <si>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</si>
  <si>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</si>
  <si>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</si>
  <si>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</si>
  <si>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</si>
  <si>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</si>
  <si>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</si>
  <si>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</si>
  <si>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</si>
  <si>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</si>
  <si>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</si>
  <si>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</si>
  <si>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</si>
  <si>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</si>
  <si>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</si>
  <si>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</si>
  <si>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</si>
  <si>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</si>
  <si>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</si>
  <si>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</si>
  <si>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</si>
  <si>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</si>
  <si>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</si>
  <si>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</si>
  <si>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</si>
  <si>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</si>
  <si>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</si>
  <si>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</si>
  <si>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</si>
  <si>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</si>
  <si>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</si>
  <si>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</si>
  <si>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</si>
  <si>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</si>
  <si>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</si>
  <si>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</si>
  <si>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</si>
  <si>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</si>
  <si>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</si>
  <si>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</si>
  <si>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</si>
  <si>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</si>
  <si>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</si>
  <si>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</si>
  <si>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</si>
  <si>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</si>
  <si>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</si>
  <si>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</si>
  <si>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</si>
  <si>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</si>
  <si>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</si>
  <si>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</si>
  <si>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</si>
  <si>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</si>
  <si>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</si>
  <si>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</si>
  <si>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</si>
  <si>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</si>
  <si>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</si>
  <si>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</si>
  <si>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</si>
  <si>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</si>
  <si>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</si>
  <si>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</si>
  <si>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</si>
  <si>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</si>
  <si>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</si>
  <si>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</si>
  <si>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</si>
  <si>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</si>
  <si>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</si>
  <si>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</si>
  <si>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</si>
  <si>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</si>
  <si>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</si>
  <si>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</si>
  <si>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</si>
  <si>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</si>
  <si>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</si>
  <si>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</si>
  <si>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</si>
  <si>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</si>
  <si>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</si>
  <si>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</si>
  <si>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</si>
  <si>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</si>
  <si>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</si>
  <si>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</si>
  <si>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</si>
  <si>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</si>
  <si>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</si>
  <si>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</si>
  <si>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</si>
  <si>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</si>
  <si>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</si>
  <si>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</si>
  <si>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</si>
  <si>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</si>
  <si>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</si>
  <si>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</si>
  <si>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</si>
  <si>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</si>
  <si>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</si>
  <si>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</si>
  <si>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</si>
  <si>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</si>
  <si>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</si>
  <si>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</si>
  <si>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</si>
  <si>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</si>
  <si>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</si>
  <si>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</si>
  <si>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</si>
  <si>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</si>
  <si>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</si>
  <si>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</si>
  <si>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</si>
  <si>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</si>
  <si>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</si>
  <si>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</si>
  <si>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</si>
  <si>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</si>
  <si>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</si>
  <si>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</si>
  <si>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</si>
  <si>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</si>
  <si>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</si>
  <si>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</si>
  <si>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</si>
  <si>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</si>
  <si>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</si>
  <si>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</si>
  <si>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</si>
  <si>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</si>
  <si>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</si>
  <si>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</si>
  <si>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</si>
  <si>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</si>
  <si>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</si>
  <si>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</si>
  <si>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</si>
  <si>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</si>
  <si>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</si>
  <si>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</si>
  <si>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</si>
  <si>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</si>
  <si>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</si>
  <si>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</si>
  <si>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</si>
  <si>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</si>
  <si>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</si>
  <si>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</si>
  <si>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</si>
  <si>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</si>
  <si>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</si>
  <si>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</si>
  <si>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</si>
  <si>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</si>
  <si>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</si>
  <si>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</si>
  <si>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</si>
  <si>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</si>
  <si>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</si>
  <si>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</si>
  <si>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</si>
  <si>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</si>
  <si>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</si>
  <si>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</si>
  <si>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</si>
  <si>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</si>
  <si>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</si>
  <si>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</si>
  <si>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</si>
  <si>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</si>
  <si>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</si>
  <si>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</si>
  <si>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</si>
  <si>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</si>
  <si>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</si>
  <si>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</si>
  <si>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</si>
  <si>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</si>
  <si>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</si>
  <si>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</si>
  <si>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</si>
  <si>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</si>
  <si>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</si>
  <si>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</si>
  <si>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</si>
  <si>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</si>
  <si>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</si>
  <si>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</si>
  <si>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</si>
  <si>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</si>
  <si>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</si>
  <si>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</si>
  <si>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</si>
  <si>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</si>
  <si>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</si>
  <si>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</si>
  <si>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</si>
  <si>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</si>
  <si>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</si>
  <si>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</si>
  <si>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</si>
  <si>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</si>
  <si>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</si>
  <si>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</si>
  <si>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</si>
  <si>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</si>
  <si>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</si>
  <si>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</si>
  <si>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</si>
  <si>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</si>
  <si>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</si>
  <si>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</si>
  <si>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</si>
  <si>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</si>
  <si>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</si>
  <si>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</si>
  <si>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</si>
  <si>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</si>
  <si>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</si>
  <si>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</si>
  <si>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</si>
  <si>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</si>
  <si>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</si>
  <si>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</si>
  <si>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</si>
  <si>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</si>
  <si>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</si>
  <si>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</si>
  <si>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</si>
  <si>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</si>
  <si>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</si>
  <si>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</si>
  <si>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</si>
  <si>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</si>
  <si>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</si>
  <si>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</si>
  <si>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</si>
  <si>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</si>
  <si>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</si>
  <si>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</si>
  <si>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</si>
  <si>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</si>
  <si>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</si>
  <si>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</si>
  <si>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</si>
  <si>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</si>
  <si>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</si>
  <si>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</si>
  <si>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</si>
  <si>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</si>
  <si>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</si>
  <si>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</si>
  <si>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</si>
  <si>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</si>
  <si>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</si>
  <si>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</si>
  <si>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</si>
  <si>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</si>
  <si>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</si>
  <si>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</si>
  <si>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</si>
  <si>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</si>
  <si>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</si>
  <si>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</si>
  <si>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</si>
  <si>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</si>
  <si>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</si>
  <si>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</si>
  <si>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</si>
  <si>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</si>
  <si>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</si>
  <si>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</si>
  <si>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</si>
  <si>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</si>
  <si>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</si>
  <si>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</si>
  <si>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</si>
  <si>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</si>
  <si>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</si>
  <si>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</si>
  <si>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</si>
  <si>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</si>
  <si>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</si>
  <si>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</si>
  <si>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</si>
  <si>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</si>
  <si>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</si>
  <si>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</si>
  <si>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</si>
  <si>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</si>
  <si>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</si>
  <si>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</si>
  <si>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</si>
  <si>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</si>
  <si>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</si>
  <si>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</si>
  <si>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</si>
  <si>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</si>
  <si>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</si>
  <si>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</si>
  <si>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</si>
  <si>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</si>
  <si>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</si>
  <si>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</si>
  <si>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</si>
  <si>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</si>
  <si>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</si>
  <si>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</si>
  <si>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</si>
  <si>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</si>
  <si>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</si>
  <si>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</si>
  <si>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</si>
  <si>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</si>
  <si>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</si>
  <si>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</si>
  <si>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</si>
  <si>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</si>
  <si>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</si>
  <si>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</si>
  <si>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</si>
  <si>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</si>
  <si>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</si>
  <si>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</si>
  <si>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</si>
  <si>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</si>
  <si>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</si>
  <si>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</si>
  <si>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</si>
  <si>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</si>
  <si>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</si>
  <si>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</si>
  <si>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</si>
  <si>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</si>
  <si>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</si>
  <si>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</si>
  <si>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</si>
  <si>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</si>
  <si>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</si>
  <si>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</si>
  <si>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</si>
  <si>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</si>
  <si>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</si>
  <si>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</si>
  <si>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</si>
  <si>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</si>
  <si>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</si>
  <si>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</si>
  <si>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</si>
  <si>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</si>
  <si>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</si>
  <si>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</si>
  <si>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</si>
  <si>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</si>
  <si>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</si>
  <si>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</si>
  <si>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</si>
  <si>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</si>
  <si>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</si>
  <si>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</si>
  <si>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</si>
  <si>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</si>
  <si>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</si>
  <si>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</si>
  <si>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</si>
  <si>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</si>
  <si>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</si>
  <si>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</si>
  <si>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</si>
  <si>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</si>
  <si>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</si>
  <si>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</si>
  <si>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</si>
  <si>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</si>
  <si>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</si>
  <si>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</si>
  <si>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</si>
  <si>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</si>
  <si>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</si>
  <si>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</si>
  <si>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</si>
  <si>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</si>
  <si>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</si>
  <si>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</si>
  <si>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</si>
  <si>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</si>
  <si>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</si>
  <si>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</si>
  <si>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</si>
  <si>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</si>
  <si>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</si>
  <si>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</si>
  <si>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</si>
  <si>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</si>
  <si>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</si>
  <si>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</si>
  <si>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</si>
  <si>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</si>
  <si>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</si>
  <si>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</si>
  <si>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</si>
  <si>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</si>
  <si>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</si>
  <si>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</si>
  <si>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</si>
  <si>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</si>
  <si>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</si>
  <si>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</si>
  <si>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</si>
  <si>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</si>
  <si>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</si>
  <si>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</si>
  <si>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</si>
  <si>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</si>
  <si>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</si>
  <si>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</si>
  <si>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</si>
  <si>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</si>
  <si>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</si>
  <si>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</si>
  <si>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</si>
  <si>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</si>
  <si>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</si>
  <si>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</si>
  <si>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</si>
  <si>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</si>
  <si>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</si>
  <si>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</si>
  <si>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</si>
  <si>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</si>
  <si>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</si>
  <si>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</si>
  <si>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</si>
  <si>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</si>
  <si>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</si>
  <si>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</si>
  <si>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</si>
  <si>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</si>
  <si>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</si>
  <si>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</si>
  <si>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</si>
  <si>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</si>
  <si>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</si>
  <si>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</si>
  <si>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</si>
  <si>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</si>
  <si>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</si>
  <si>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</si>
  <si>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</si>
  <si>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</si>
  <si>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</si>
  <si>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</si>
  <si>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</si>
  <si>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</si>
  <si>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</si>
  <si>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</si>
  <si>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</si>
  <si>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</si>
  <si>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</si>
  <si>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</si>
  <si>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</si>
  <si>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</si>
  <si>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</si>
  <si>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</si>
  <si>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</si>
  <si>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</si>
  <si>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</si>
  <si>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</si>
  <si>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</si>
  <si>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</si>
  <si>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</si>
  <si>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</si>
  <si>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</si>
  <si>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</si>
  <si>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</si>
  <si>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</si>
  <si>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</si>
  <si>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</si>
  <si>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</si>
  <si>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</si>
  <si>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</si>
  <si>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</si>
  <si>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</si>
  <si>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</si>
  <si>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</si>
  <si>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</si>
  <si>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</si>
  <si>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</si>
  <si>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</si>
  <si>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</si>
  <si>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</si>
  <si>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</si>
  <si>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</si>
  <si>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</si>
  <si>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</si>
  <si>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</si>
  <si>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</si>
  <si>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</si>
  <si>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</si>
  <si>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</si>
  <si>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</si>
  <si>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</si>
  <si>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</si>
  <si>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</si>
  <si>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</si>
  <si>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</si>
  <si>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</si>
  <si>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</si>
  <si>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</si>
  <si>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</si>
  <si>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</si>
  <si>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</si>
  <si>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</si>
  <si>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</si>
  <si>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</si>
  <si>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</si>
  <si>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</si>
  <si>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</si>
  <si>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</si>
  <si>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</si>
  <si>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</si>
  <si>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</si>
  <si>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</si>
  <si>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</si>
  <si>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</si>
  <si>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</si>
  <si>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</si>
  <si>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</si>
  <si>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</si>
  <si>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</si>
  <si>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</si>
  <si>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</si>
  <si>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</si>
  <si>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</si>
  <si>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</si>
  <si>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</si>
  <si>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</si>
  <si>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</si>
  <si>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</si>
  <si>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</si>
  <si>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</si>
  <si>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</si>
  <si>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</si>
  <si>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</si>
  <si>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</si>
  <si>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</si>
  <si>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</si>
  <si>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</si>
  <si>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</si>
  <si>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</si>
  <si>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</si>
  <si>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</si>
  <si>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</si>
  <si>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</si>
  <si>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</si>
  <si>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</si>
  <si>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</si>
  <si>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</si>
  <si>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</si>
  <si>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</si>
  <si>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</si>
  <si>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</si>
  <si>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</si>
  <si>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</si>
  <si>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</si>
  <si>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</si>
  <si>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</si>
  <si>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</si>
  <si>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</si>
  <si>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</si>
  <si>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</si>
  <si>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</si>
  <si>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</si>
  <si>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</si>
  <si>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</si>
  <si>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</si>
  <si>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</si>
  <si>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</si>
  <si>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</si>
  <si>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</si>
  <si>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</si>
  <si>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</si>
  <si>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</si>
  <si>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</si>
  <si>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</si>
  <si>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</si>
  <si>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</si>
  <si>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</si>
  <si>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</si>
  <si>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</si>
  <si>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</si>
  <si>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</si>
  <si>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</si>
  <si>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</si>
  <si>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</si>
  <si>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</si>
  <si>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</si>
  <si>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</si>
  <si>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</si>
  <si>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</si>
  <si>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</si>
  <si>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</si>
  <si>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</si>
  <si>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</si>
  <si>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</si>
  <si>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</si>
  <si>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</si>
  <si>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</si>
  <si>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</si>
  <si>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</si>
  <si>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</si>
  <si>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</si>
  <si>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</si>
  <si>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</si>
  <si>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</si>
  <si>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</si>
  <si>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</si>
  <si>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</si>
  <si>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</si>
  <si>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</si>
  <si>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</si>
  <si>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</si>
  <si>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</si>
  <si>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</si>
  <si>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</si>
  <si>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</si>
  <si>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</si>
  <si>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</si>
  <si>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</si>
  <si>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</si>
  <si>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</si>
  <si>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</si>
  <si>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</si>
  <si>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</si>
  <si>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</si>
  <si>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</si>
  <si>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</si>
  <si>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</si>
  <si>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</si>
  <si>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</si>
  <si>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</si>
  <si>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</si>
  <si>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</si>
  <si>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</si>
  <si>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</si>
  <si>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</si>
  <si>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</si>
  <si>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</si>
  <si>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</si>
  <si>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</si>
  <si>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</si>
  <si>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</si>
  <si>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</si>
  <si>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</si>
  <si>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</si>
  <si>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</si>
  <si>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</si>
  <si>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</si>
  <si>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</si>
  <si>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</si>
  <si>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</si>
  <si>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</si>
  <si>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</si>
  <si>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</si>
  <si>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</si>
  <si>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</si>
  <si>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</si>
  <si>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</si>
  <si>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</si>
  <si>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</si>
  <si>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</si>
  <si>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</si>
  <si>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</si>
  <si>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</si>
  <si>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</si>
  <si>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</si>
  <si>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</si>
  <si>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</si>
  <si>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</si>
  <si>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</si>
  <si>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</si>
  <si>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</si>
  <si>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</si>
  <si>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</si>
  <si>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</si>
  <si>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</si>
  <si>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</si>
  <si>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</si>
  <si>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</si>
  <si>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</si>
  <si>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</si>
  <si>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</si>
  <si>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</si>
  <si>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</si>
  <si>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</si>
  <si>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</si>
  <si>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</si>
  <si>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</si>
  <si>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</si>
  <si>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</si>
  <si>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</si>
  <si>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</si>
  <si>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</si>
  <si>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</si>
  <si>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</si>
  <si>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</si>
  <si>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</si>
  <si>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</si>
  <si>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</si>
  <si>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</si>
  <si>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</si>
  <si>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</si>
  <si>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</si>
  <si>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</si>
  <si>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</si>
  <si>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</si>
  <si>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</si>
  <si>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</si>
  <si>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</si>
  <si>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</si>
  <si>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</si>
  <si>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</si>
  <si>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</si>
  <si>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</si>
  <si>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</si>
  <si>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</si>
  <si>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</si>
  <si>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</si>
  <si>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</si>
  <si>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</si>
  <si>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</si>
  <si>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</si>
  <si>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</si>
  <si>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</si>
  <si>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</si>
  <si>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</si>
  <si>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</si>
  <si>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</si>
  <si>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</si>
  <si>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</si>
  <si>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</si>
  <si>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</si>
  <si>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</si>
  <si>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</si>
  <si>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</si>
  <si>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</si>
  <si>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</si>
  <si>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</si>
  <si>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</si>
  <si>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</si>
  <si>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</si>
  <si>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</si>
  <si>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</si>
  <si>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</si>
  <si>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</si>
  <si>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</si>
  <si>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</si>
  <si>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</si>
  <si>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</si>
  <si>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</si>
  <si>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</si>
  <si>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</si>
  <si>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</si>
  <si>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</si>
  <si>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</si>
  <si>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</si>
  <si>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</si>
  <si>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</si>
  <si>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</si>
  <si>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</si>
  <si>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</si>
  <si>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</si>
  <si>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</si>
  <si>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</si>
  <si>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</si>
  <si>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</si>
  <si>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</si>
  <si>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</si>
  <si>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</si>
  <si>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</si>
  <si>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</si>
  <si>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</si>
  <si>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</si>
  <si>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</si>
  <si>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</si>
  <si>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</si>
  <si>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</si>
  <si>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</si>
  <si>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</si>
  <si>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</si>
  <si>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</si>
  <si>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</si>
  <si>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</si>
  <si>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</si>
  <si>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</si>
  <si>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</si>
  <si>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</si>
  <si>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</si>
  <si>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</si>
  <si>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</si>
  <si>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</si>
  <si>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</si>
  <si>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</si>
  <si>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</si>
  <si>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</si>
  <si>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</si>
  <si>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</si>
  <si>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</si>
  <si>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</si>
  <si>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</si>
  <si>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</si>
  <si>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</si>
  <si>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</si>
  <si>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</si>
  <si>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</si>
  <si>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</si>
  <si>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</si>
  <si>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</si>
  <si>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</si>
  <si>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</si>
  <si>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</si>
  <si>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</si>
  <si>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</si>
  <si>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</si>
  <si>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</si>
  <si>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</si>
  <si>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</si>
  <si>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</si>
  <si>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</si>
  <si>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</si>
  <si>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</si>
  <si>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</si>
  <si>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</si>
  <si>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</si>
  <si>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</si>
  <si>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</si>
  <si>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</si>
  <si>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</si>
  <si>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</si>
  <si>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</si>
  <si>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</si>
  <si>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</si>
  <si>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</si>
  <si>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</si>
  <si>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</si>
  <si>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</si>
  <si>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</si>
  <si>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</si>
  <si>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</si>
  <si>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</si>
  <si>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</si>
  <si>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</si>
  <si>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</si>
  <si>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</si>
  <si>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</si>
  <si>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</si>
  <si>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</si>
  <si>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</si>
  <si>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</si>
  <si>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</si>
  <si>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</si>
  <si>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</si>
  <si>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</si>
  <si>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</si>
  <si>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</si>
  <si>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</si>
  <si>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</si>
  <si>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</si>
  <si>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</si>
  <si>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</si>
  <si>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</si>
  <si>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</si>
  <si>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</si>
  <si>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</si>
  <si>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</si>
  <si>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</si>
  <si>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</si>
  <si>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</si>
  <si>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</si>
  <si>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</si>
  <si>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</si>
  <si>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</si>
  <si>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</si>
  <si>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</si>
  <si>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</si>
  <si>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</si>
  <si>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</si>
  <si>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</si>
  <si>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</si>
  <si>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</si>
  <si>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</si>
  <si>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</si>
  <si>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</si>
  <si>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</si>
  <si>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</si>
  <si>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</si>
  <si>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</si>
  <si>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</si>
  <si>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</si>
  <si>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</si>
  <si>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</si>
  <si>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</si>
  <si>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</si>
  <si>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</si>
  <si>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</si>
  <si>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</si>
  <si>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</si>
  <si>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</si>
  <si>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</si>
  <si>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</si>
  <si>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</si>
  <si>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</si>
  <si>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</si>
  <si>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</si>
  <si>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</si>
  <si>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</si>
  <si>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</si>
  <si>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</si>
  <si>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</si>
  <si>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</si>
  <si>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</si>
  <si>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</si>
  <si>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</si>
  <si>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</si>
  <si>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</si>
  <si>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</si>
  <si>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</si>
  <si>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</si>
  <si>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</si>
  <si>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</si>
  <si>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</si>
  <si>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</si>
  <si>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</si>
  <si>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</si>
  <si>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</si>
  <si>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</si>
  <si>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</si>
  <si>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</si>
  <si>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</si>
  <si>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</si>
  <si>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</si>
  <si>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</si>
  <si>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</si>
  <si>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</si>
  <si>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</si>
  <si>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</si>
  <si>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</si>
  <si>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</si>
  <si>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</si>
  <si>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</si>
  <si>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</si>
  <si>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</si>
  <si>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</si>
  <si>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</si>
  <si>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</si>
  <si>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</si>
  <si>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</si>
  <si>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</si>
  <si>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</si>
  <si>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</si>
  <si>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</si>
  <si>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</si>
  <si>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</si>
  <si>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</si>
  <si>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</si>
  <si>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</si>
  <si>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</si>
  <si>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</si>
  <si>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</si>
  <si>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</si>
  <si>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</si>
  <si>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</si>
  <si>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</si>
  <si>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</si>
  <si>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</si>
  <si>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</si>
  <si>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</si>
  <si>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</si>
  <si>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</si>
  <si>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</si>
  <si>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</si>
  <si>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</si>
  <si>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</si>
  <si>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</si>
  <si>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</si>
  <si>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</si>
  <si>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</si>
  <si>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</si>
  <si>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</si>
  <si>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</si>
  <si>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</si>
  <si>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</si>
  <si>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</si>
  <si>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</si>
  <si>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</si>
  <si>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</si>
  <si>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</si>
  <si>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</si>
  <si>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</si>
  <si>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</si>
  <si>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</si>
  <si>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</si>
  <si>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</si>
  <si>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</si>
  <si>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</si>
  <si>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</si>
  <si>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</si>
  <si>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</si>
  <si>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</si>
  <si>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</si>
  <si>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</si>
  <si>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</si>
  <si>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</si>
  <si>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</si>
  <si>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</si>
  <si>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</si>
  <si>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</si>
  <si>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</si>
  <si>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</si>
  <si>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</si>
  <si>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</si>
  <si>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</si>
  <si>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</si>
  <si>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</si>
  <si>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</si>
  <si>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</si>
  <si>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</si>
  <si>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</si>
  <si>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</si>
  <si>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</si>
  <si>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</si>
  <si>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</si>
  <si>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</si>
  <si>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</si>
  <si>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</si>
  <si>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</si>
  <si>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</si>
  <si>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</si>
  <si>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</si>
  <si>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</si>
  <si>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</si>
  <si>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</si>
  <si>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</si>
  <si>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</si>
  <si>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</si>
  <si>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</si>
  <si>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</si>
  <si>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</si>
  <si>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</si>
  <si>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</si>
  <si>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</si>
  <si>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</si>
  <si>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</si>
  <si>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</si>
  <si>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</si>
  <si>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</si>
  <si>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</si>
  <si>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</si>
  <si>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</si>
  <si>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</si>
  <si>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</si>
  <si>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</si>
  <si>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</si>
  <si>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</si>
  <si>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</si>
  <si>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</si>
  <si>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</si>
  <si>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</si>
  <si>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</si>
  <si>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</si>
  <si>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</si>
  <si>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</si>
  <si>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</si>
  <si>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</si>
  <si>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</si>
  <si>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</si>
  <si>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</si>
  <si>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</si>
  <si>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</si>
  <si>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</si>
  <si>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</si>
  <si>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</si>
  <si>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</si>
  <si>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</si>
  <si>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</si>
  <si>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</si>
  <si>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</si>
  <si>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</si>
  <si>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</si>
  <si>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</si>
  <si>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</si>
  <si>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</si>
  <si>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</si>
  <si>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</si>
  <si>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</si>
  <si>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</si>
  <si>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</si>
  <si>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</si>
  <si>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</si>
  <si>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</si>
  <si>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</si>
  <si>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</si>
  <si>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</si>
  <si>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</si>
  <si>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</si>
  <si>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</si>
  <si>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</si>
  <si>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</si>
  <si>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</si>
  <si>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</si>
  <si>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</si>
  <si>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</si>
  <si>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</si>
  <si>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</si>
  <si>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</si>
  <si>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</si>
  <si>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</si>
  <si>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</si>
  <si>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</si>
  <si>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</si>
  <si>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</si>
  <si>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</si>
  <si>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</si>
  <si>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</si>
  <si>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</si>
  <si>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</si>
  <si>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</si>
  <si>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</si>
  <si>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</si>
  <si>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</si>
  <si>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</si>
  <si>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</si>
  <si>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</si>
  <si>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</si>
  <si>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</si>
  <si>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</si>
  <si>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</si>
  <si>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</si>
  <si>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</si>
  <si>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</si>
  <si>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</si>
  <si>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</si>
  <si>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</si>
  <si>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</si>
  <si>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</si>
  <si>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</si>
  <si>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</si>
  <si>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</si>
  <si>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</si>
  <si>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</si>
  <si>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</si>
  <si>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</si>
  <si>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</si>
  <si>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</si>
  <si>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</si>
  <si>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</si>
  <si>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</si>
  <si>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</si>
  <si>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</si>
  <si>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</si>
  <si>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</si>
  <si>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</si>
  <si>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</si>
  <si>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</si>
  <si>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</si>
  <si>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</si>
  <si>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</si>
  <si>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</si>
  <si>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</si>
  <si>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</si>
  <si>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</si>
  <si>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</si>
  <si>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</si>
  <si>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</si>
  <si>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</si>
  <si>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</si>
  <si>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</si>
  <si>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</si>
  <si>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</si>
  <si>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</si>
  <si>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</si>
  <si>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</si>
  <si>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</si>
  <si>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</si>
  <si>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</si>
  <si>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</si>
  <si>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</si>
  <si>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</si>
  <si>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</si>
  <si>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</si>
  <si>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</si>
  <si>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</si>
  <si>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</si>
  <si>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</si>
  <si>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</si>
  <si>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</si>
  <si>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</si>
  <si>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</si>
  <si>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</si>
  <si>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</si>
  <si>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</si>
  <si>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</si>
  <si>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</si>
  <si>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</si>
  <si>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</si>
  <si>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</si>
  <si>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</si>
  <si>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</si>
  <si>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</si>
  <si>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</si>
  <si>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</si>
  <si>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</si>
  <si>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</si>
  <si>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</si>
  <si>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</si>
  <si>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</si>
  <si>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</si>
  <si>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</si>
  <si>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</si>
  <si>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</si>
  <si>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</si>
  <si>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</si>
  <si>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</si>
  <si>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</si>
  <si>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</si>
  <si>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</si>
  <si>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</si>
  <si>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</si>
  <si>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</si>
  <si>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</si>
  <si>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</si>
  <si>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</si>
  <si>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</si>
  <si>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</si>
  <si>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</si>
  <si>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</si>
  <si>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</si>
  <si>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</si>
  <si>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</si>
  <si>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</si>
  <si>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</si>
  <si>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</si>
  <si>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</si>
  <si>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</si>
  <si>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</si>
  <si>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</si>
  <si>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</si>
  <si>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</si>
  <si>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</si>
  <si>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</si>
  <si>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</si>
  <si>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</si>
  <si>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</si>
  <si>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</si>
  <si>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</si>
  <si>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</si>
  <si>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</si>
  <si>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</si>
  <si>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</si>
  <si>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</si>
  <si>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</si>
  <si>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</si>
  <si>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</si>
  <si>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</si>
  <si>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</si>
  <si>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</si>
  <si>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</si>
  <si>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</si>
  <si>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</si>
  <si>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</si>
  <si>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</si>
  <si>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</si>
  <si>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</si>
  <si>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</si>
  <si>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</si>
  <si>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</si>
  <si>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</si>
  <si>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</si>
  <si>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</si>
  <si>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</si>
  <si>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</si>
  <si>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</si>
  <si>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</si>
  <si>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</si>
  <si>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</si>
  <si>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</si>
  <si>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</si>
  <si>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</si>
  <si>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</si>
  <si>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</si>
  <si>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</si>
  <si>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</si>
  <si>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</si>
  <si>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</si>
  <si>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</si>
  <si>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</si>
  <si>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</si>
  <si>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</si>
  <si>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</si>
  <si>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</si>
  <si>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</si>
  <si>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</si>
  <si>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</si>
  <si>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</si>
  <si>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</si>
  <si>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</si>
  <si>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</si>
  <si>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</si>
  <si>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</si>
  <si>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</si>
  <si>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</si>
  <si>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</si>
  <si>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</si>
  <si>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</si>
  <si>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</si>
  <si>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</si>
  <si>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</si>
  <si>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</si>
  <si>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</si>
  <si>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</si>
  <si>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</si>
  <si>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</si>
  <si>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</si>
  <si>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</si>
  <si>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</si>
  <si>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</si>
  <si>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</si>
  <si>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</si>
  <si>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</si>
  <si>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</si>
  <si>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</si>
  <si>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</si>
  <si>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</si>
  <si>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</si>
  <si>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</si>
  <si>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</si>
  <si>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</si>
  <si>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</si>
  <si>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</si>
  <si>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</si>
  <si>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</si>
  <si>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</si>
  <si>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</si>
  <si>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</si>
  <si>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</si>
  <si>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</si>
  <si>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</si>
  <si>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</si>
  <si>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</si>
  <si>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</si>
  <si>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</si>
  <si>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</si>
  <si>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</si>
  <si>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</si>
  <si>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</si>
  <si>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</si>
  <si>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</si>
  <si>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</si>
  <si>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</si>
  <si>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</si>
  <si>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</si>
  <si>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</si>
  <si>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</si>
  <si>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</si>
  <si>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</si>
  <si>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</si>
  <si>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</si>
  <si>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</si>
  <si>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</si>
  <si>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</si>
  <si>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</si>
  <si>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</si>
  <si>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</si>
  <si>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</si>
  <si>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</si>
  <si>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</si>
  <si>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</si>
  <si>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</si>
  <si>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</si>
  <si>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</si>
  <si>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</si>
  <si>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</si>
  <si>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</si>
  <si>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</si>
  <si>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</si>
  <si>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</si>
  <si>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</si>
  <si>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</si>
  <si>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</si>
  <si>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</si>
  <si>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</si>
  <si>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</si>
  <si>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</si>
  <si>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</si>
  <si>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</si>
  <si>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</si>
  <si>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</si>
  <si>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</si>
  <si>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</si>
  <si>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</si>
  <si>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</si>
  <si>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</si>
  <si>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</si>
  <si>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</si>
  <si>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</si>
  <si>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</si>
  <si>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</si>
  <si>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</si>
  <si>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</si>
  <si>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</si>
  <si>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</si>
  <si>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</si>
  <si>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</si>
  <si>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</si>
  <si>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</si>
  <si>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</si>
  <si>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</si>
  <si>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</si>
  <si>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</si>
  <si>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</si>
  <si>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</si>
  <si>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</si>
  <si>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</si>
  <si>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</si>
  <si>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</si>
  <si>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</si>
  <si>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</si>
  <si>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</si>
  <si>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</si>
  <si>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</si>
  <si>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</si>
  <si>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</si>
  <si>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</si>
  <si>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</si>
  <si>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</si>
  <si>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</si>
  <si>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</si>
  <si>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</si>
  <si>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</si>
  <si>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</si>
  <si>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</si>
  <si>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</si>
  <si>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</si>
  <si>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</si>
  <si>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</si>
  <si>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</si>
  <si>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</si>
  <si>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</si>
  <si>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</si>
  <si>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</si>
  <si>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</si>
  <si>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</si>
  <si>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</si>
  <si>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</si>
  <si>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</si>
  <si>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</si>
  <si>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</si>
  <si>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</si>
  <si>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</si>
  <si>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</si>
  <si>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</si>
  <si>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</si>
  <si>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</si>
  <si>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</si>
  <si>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</si>
  <si>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</si>
  <si>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</si>
  <si>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</si>
  <si>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</si>
  <si>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</si>
  <si>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</si>
  <si>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</si>
  <si>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</si>
  <si>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</si>
  <si>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</si>
  <si>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</si>
  <si>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</si>
  <si>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</si>
  <si>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</si>
  <si>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</si>
  <si>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</si>
  <si>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</si>
  <si>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</si>
  <si>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</si>
  <si>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</si>
  <si>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</si>
  <si>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</si>
  <si>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</si>
  <si>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</si>
  <si>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</si>
  <si>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</si>
  <si>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</si>
  <si>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</si>
  <si>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</si>
  <si>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</si>
  <si>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</si>
  <si>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</si>
  <si>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</si>
  <si>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</si>
  <si>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</si>
  <si>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</si>
  <si>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</si>
  <si>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</si>
  <si>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</si>
  <si>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</si>
  <si>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</si>
  <si>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</si>
  <si>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</si>
  <si>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</si>
  <si>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</si>
  <si>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</si>
  <si>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</si>
  <si>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</si>
  <si>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</si>
  <si>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</si>
  <si>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</si>
  <si>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</si>
  <si>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</si>
  <si>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</si>
  <si>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</si>
  <si>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</si>
  <si>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</si>
  <si>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</si>
  <si>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</si>
  <si>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</si>
  <si>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</si>
  <si>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</si>
  <si>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</si>
  <si>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</si>
  <si>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</si>
  <si>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</si>
  <si>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</si>
  <si>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</si>
  <si>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</si>
  <si>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</si>
  <si>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</si>
  <si>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</si>
  <si>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</si>
  <si>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</si>
  <si>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</si>
  <si>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</si>
  <si>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</si>
  <si>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</si>
  <si>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</si>
  <si>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</si>
  <si>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</si>
  <si>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</si>
  <si>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</si>
  <si>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</si>
  <si>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</si>
  <si>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</si>
  <si>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</si>
  <si>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</si>
  <si>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</si>
  <si>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</si>
  <si>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</si>
  <si>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</si>
  <si>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</si>
  <si>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</si>
  <si>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</si>
  <si>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</si>
  <si>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</si>
  <si>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</si>
  <si>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</si>
  <si>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</si>
  <si>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</si>
  <si>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</si>
  <si>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</si>
  <si>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</si>
  <si>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</si>
  <si>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</si>
  <si>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</si>
  <si>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</si>
  <si>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</si>
  <si>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</si>
  <si>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</si>
  <si>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</si>
  <si>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</si>
  <si>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</si>
  <si>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</si>
  <si>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</si>
  <si>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</si>
  <si>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</si>
  <si>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</si>
  <si>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</si>
  <si>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</si>
  <si>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</si>
  <si>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</si>
  <si>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</si>
  <si>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</si>
  <si>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</si>
  <si>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</si>
  <si>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</si>
  <si>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</si>
  <si>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</si>
  <si>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</si>
  <si>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</si>
  <si>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</si>
  <si>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</si>
  <si>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</si>
  <si>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</si>
  <si>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</si>
  <si>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</si>
  <si>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</si>
  <si>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</si>
  <si>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</si>
  <si>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</si>
  <si>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</si>
  <si>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</si>
  <si>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</si>
  <si>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</si>
  <si>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</si>
  <si>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</si>
  <si>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</si>
  <si>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</si>
  <si>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</si>
  <si>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</si>
  <si>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</si>
  <si>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</si>
  <si>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</si>
  <si>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</si>
  <si>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</si>
  <si>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</si>
  <si>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</si>
  <si>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</si>
  <si>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</si>
  <si>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</si>
  <si>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</si>
  <si>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</si>
  <si>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</si>
  <si>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</si>
  <si>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</si>
  <si>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</si>
  <si>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</si>
  <si>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</si>
  <si>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</si>
  <si>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</si>
  <si>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</si>
  <si>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</si>
  <si>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</si>
  <si>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</si>
  <si>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</si>
  <si>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</si>
  <si>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</si>
  <si>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</si>
  <si>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</si>
  <si>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</si>
  <si>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</si>
  <si>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</si>
  <si>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</si>
  <si>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</si>
  <si>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</si>
  <si>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</si>
  <si>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</si>
  <si>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</si>
  <si>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</si>
  <si>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</si>
  <si>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</si>
  <si>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</si>
  <si>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</si>
  <si>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</si>
  <si>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</si>
  <si>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</si>
  <si>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</si>
  <si>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</si>
  <si>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</si>
  <si>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</si>
  <si>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</si>
  <si>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</si>
  <si>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</si>
  <si>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</si>
  <si>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</si>
  <si>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</si>
  <si>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</si>
  <si>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</si>
  <si>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</si>
  <si>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</si>
  <si>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</si>
  <si>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</si>
  <si>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</si>
  <si>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</si>
  <si>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</si>
  <si>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</si>
  <si>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</si>
  <si>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</si>
  <si>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</si>
  <si>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</si>
  <si>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</si>
  <si>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</si>
  <si>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</si>
  <si>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</si>
  <si>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</si>
  <si>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</si>
  <si>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</si>
  <si>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</si>
  <si>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</si>
  <si>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</si>
  <si>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</si>
  <si>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</si>
  <si>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</si>
  <si>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</si>
  <si>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</si>
  <si>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</si>
  <si>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</si>
  <si>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</si>
  <si>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</si>
  <si>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</si>
  <si>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</si>
  <si>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</si>
  <si>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</si>
  <si>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</si>
  <si>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</si>
  <si>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</si>
  <si>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</si>
  <si>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</si>
  <si>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</si>
  <si>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</si>
  <si>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</si>
  <si>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</si>
  <si>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</si>
  <si>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</si>
  <si>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</si>
  <si>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</si>
  <si>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</si>
  <si>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</si>
  <si>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</si>
  <si>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</si>
  <si>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</si>
  <si>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</si>
  <si>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</si>
  <si>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</si>
  <si>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</si>
  <si>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</si>
  <si>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</si>
  <si>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</si>
  <si>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</si>
  <si>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</si>
  <si>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</si>
  <si>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</si>
  <si>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</si>
  <si>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</si>
  <si>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</si>
  <si>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</si>
  <si>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</si>
  <si>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</si>
  <si>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</si>
  <si>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</si>
  <si>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</si>
  <si>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</si>
  <si>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</si>
  <si>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</si>
  <si>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</si>
  <si>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</si>
  <si>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</si>
  <si>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</si>
  <si>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</si>
  <si>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</si>
  <si>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</si>
  <si>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</si>
  <si>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</si>
  <si>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</si>
  <si>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</si>
  <si>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</si>
  <si>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</si>
  <si>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</si>
  <si>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</si>
  <si>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</si>
  <si>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</si>
  <si>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</si>
  <si>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</si>
  <si>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</si>
  <si>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</si>
  <si>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</si>
  <si>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</si>
  <si>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</si>
  <si>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</si>
  <si>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</si>
  <si>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</si>
  <si>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</si>
  <si>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</si>
  <si>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</si>
  <si>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</si>
  <si>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</si>
  <si>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</si>
  <si>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</si>
  <si>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</si>
  <si>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</si>
  <si>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</si>
  <si>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</si>
  <si>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</si>
  <si>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</si>
  <si>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</si>
  <si>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</si>
  <si>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</si>
  <si>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</si>
  <si>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</si>
  <si>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</si>
  <si>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</si>
  <si>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</si>
  <si>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</si>
  <si>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</si>
  <si>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</si>
  <si>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</si>
  <si>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</si>
  <si>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</si>
  <si>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</si>
  <si>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</si>
  <si>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</si>
  <si>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</si>
  <si>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</si>
  <si>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</si>
  <si>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</si>
  <si>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</si>
  <si>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</si>
  <si>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</si>
  <si>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</si>
  <si>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</si>
  <si>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</si>
  <si>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</si>
  <si>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</si>
  <si>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</si>
  <si>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</si>
  <si>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</si>
  <si>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</si>
  <si>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</si>
  <si>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</si>
  <si>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</si>
  <si>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</si>
  <si>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</si>
  <si>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</si>
  <si>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</si>
  <si>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</si>
  <si>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</si>
  <si>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</si>
  <si>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</si>
  <si>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</si>
  <si>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</si>
  <si>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</si>
  <si>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</si>
  <si>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</si>
  <si>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</si>
  <si>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</si>
  <si>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</si>
  <si>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</si>
  <si>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</si>
  <si>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</si>
  <si>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</si>
  <si>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</si>
  <si>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</si>
  <si>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</si>
  <si>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</si>
  <si>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</si>
  <si>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</si>
  <si>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</si>
  <si>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</si>
  <si>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</si>
  <si>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</si>
  <si>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</si>
  <si>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</si>
  <si>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</si>
  <si>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</si>
  <si>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</si>
  <si>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</si>
  <si>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</si>
  <si>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</si>
  <si>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</si>
  <si>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</si>
  <si>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</si>
  <si>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</si>
  <si>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</si>
  <si>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</si>
  <si>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</si>
  <si>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</si>
  <si>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</si>
  <si>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</si>
  <si>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</si>
  <si>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</si>
  <si>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</si>
  <si>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</si>
  <si>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</si>
  <si>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</si>
  <si>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</si>
  <si>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</si>
  <si>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</si>
  <si>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</si>
  <si>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</si>
  <si>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</si>
  <si>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</si>
  <si>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</si>
  <si>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</si>
  <si>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</si>
  <si>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</si>
  <si>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</si>
  <si>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</si>
  <si>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</si>
  <si>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</si>
  <si>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</si>
  <si>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</si>
  <si>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</si>
  <si>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</si>
  <si>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</si>
  <si>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</si>
  <si>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</si>
  <si>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</si>
  <si>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</si>
  <si>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</si>
  <si>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</si>
  <si>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</si>
  <si>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</si>
  <si>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</si>
  <si>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</si>
  <si>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</si>
  <si>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</si>
  <si>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</si>
  <si>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</si>
  <si>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</si>
  <si>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</si>
  <si>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</si>
  <si>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</si>
  <si>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</si>
  <si>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</si>
  <si>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</si>
  <si>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</si>
  <si>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</si>
  <si>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</si>
  <si>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</si>
  <si>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</si>
  <si>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</si>
  <si>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</si>
  <si>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</si>
  <si>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</si>
  <si>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</si>
  <si>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</si>
  <si>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</si>
  <si>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</si>
  <si>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</si>
  <si>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</si>
  <si>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</si>
  <si>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</si>
  <si>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</si>
  <si>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</si>
  <si>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</si>
  <si>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</si>
  <si>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</si>
  <si>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</si>
  <si>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</si>
  <si>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</si>
  <si>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</si>
  <si>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</si>
  <si>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</si>
  <si>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</si>
  <si>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</si>
  <si>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</si>
  <si>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</si>
  <si>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</si>
  <si>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</si>
  <si>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</si>
  <si>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</si>
  <si>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</si>
  <si>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</si>
  <si>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</si>
  <si>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</si>
  <si>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</si>
  <si>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</si>
  <si>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</si>
  <si>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</si>
  <si>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</si>
  <si>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</si>
  <si>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</si>
  <si>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</si>
  <si>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</si>
  <si>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</si>
  <si>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</si>
  <si>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</si>
  <si>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</si>
  <si>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</si>
  <si>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</si>
  <si>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</si>
  <si>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</si>
  <si>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</si>
  <si>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</si>
  <si>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</si>
  <si>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</si>
  <si>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</si>
  <si>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</si>
  <si>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</si>
  <si>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</si>
  <si>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</si>
  <si>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</si>
  <si>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</si>
  <si>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</si>
  <si>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</si>
  <si>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</si>
  <si>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</si>
  <si>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</si>
  <si>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</si>
  <si>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</si>
  <si>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</si>
  <si>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</si>
  <si>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</si>
  <si>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</si>
  <si>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</si>
  <si>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</si>
  <si>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</si>
  <si>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</si>
  <si>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</si>
  <si>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</si>
  <si>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</si>
  <si>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</si>
  <si>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</si>
  <si>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</si>
  <si>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</si>
  <si>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</si>
  <si>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</si>
  <si>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</si>
  <si>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</si>
  <si>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</si>
  <si>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</si>
  <si>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</si>
  <si>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</si>
  <si>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</si>
  <si>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</si>
  <si>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</si>
  <si>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</si>
  <si>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</si>
  <si>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</si>
  <si>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</si>
  <si>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</si>
  <si>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</si>
  <si>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</si>
  <si>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</si>
  <si>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</si>
  <si>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</si>
  <si>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</si>
  <si>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</si>
  <si>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</si>
  <si>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</si>
  <si>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</si>
  <si>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</si>
  <si>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</si>
  <si>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</si>
  <si>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</si>
  <si>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</si>
  <si>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</si>
  <si>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</si>
  <si>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</si>
  <si>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</si>
  <si>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</si>
  <si>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</si>
  <si>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</si>
  <si>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</si>
  <si>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</si>
  <si>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</si>
  <si>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</si>
  <si>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</si>
  <si>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</si>
  <si>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</si>
  <si>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</si>
  <si>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</si>
  <si>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</si>
  <si>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</si>
  <si>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</si>
  <si>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</si>
  <si>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</si>
  <si>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</si>
  <si>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</si>
  <si>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</si>
  <si>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</si>
  <si>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</si>
  <si>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</si>
  <si>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</si>
  <si>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</si>
  <si>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</si>
  <si>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</si>
  <si>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</si>
  <si>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</si>
  <si>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</si>
  <si>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</si>
  <si>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</si>
  <si>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</si>
  <si>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</si>
  <si>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</si>
  <si>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</si>
  <si>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</si>
  <si>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</si>
  <si>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</si>
  <si>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</si>
  <si>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</si>
  <si>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</si>
  <si>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</si>
  <si>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</si>
  <si>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</si>
  <si>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</si>
  <si>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</si>
  <si>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</si>
  <si>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</si>
  <si>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</si>
  <si>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</si>
  <si>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</si>
  <si>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</si>
  <si>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</si>
  <si>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</si>
  <si>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</si>
  <si>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</si>
  <si>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</si>
  <si>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</si>
  <si>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</si>
  <si>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</si>
  <si>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</si>
  <si>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</si>
  <si>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</si>
  <si>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</si>
  <si>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</si>
  <si>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</si>
  <si>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</si>
  <si>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</si>
  <si>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</si>
  <si>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</si>
  <si>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</si>
  <si>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</si>
  <si>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</si>
  <si>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</si>
  <si>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</si>
  <si>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</si>
  <si>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</si>
  <si>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</si>
  <si>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</si>
  <si>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</si>
  <si>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</si>
  <si>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</si>
  <si>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</si>
  <si>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</si>
  <si>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</si>
  <si>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</si>
  <si>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</si>
  <si>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</si>
  <si>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</si>
  <si>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</si>
  <si>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</si>
  <si>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</si>
  <si>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</si>
  <si>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</si>
  <si>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</si>
  <si>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</si>
  <si>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</si>
  <si>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</si>
  <si>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</si>
  <si>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</si>
  <si>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</si>
  <si>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</si>
  <si>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</si>
  <si>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</si>
  <si>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</si>
  <si>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</si>
  <si>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</si>
  <si>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</si>
  <si>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</si>
  <si>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</si>
  <si>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</si>
  <si>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</si>
  <si>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</si>
  <si>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</si>
  <si>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</si>
  <si>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</si>
  <si>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</si>
  <si>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</si>
  <si>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</si>
  <si>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</si>
  <si>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</si>
  <si>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</si>
  <si>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</si>
  <si>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</si>
  <si>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</si>
  <si>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</si>
  <si>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</si>
  <si>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</si>
  <si>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</si>
  <si>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</si>
  <si>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</si>
  <si>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</si>
  <si>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</si>
  <si>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</si>
  <si>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</si>
  <si>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</si>
  <si>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</si>
  <si>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</si>
  <si>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</si>
  <si>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</si>
  <si>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</si>
  <si>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</si>
  <si>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</si>
  <si>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</si>
  <si>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</si>
  <si>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</si>
  <si>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</si>
  <si>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</si>
  <si>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</si>
  <si>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</si>
  <si>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</si>
  <si>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</si>
  <si>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</si>
  <si>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</si>
  <si>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</si>
  <si>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</si>
  <si>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</si>
  <si>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</si>
  <si>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</si>
  <si>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</si>
  <si>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</si>
  <si>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</si>
  <si>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</si>
  <si>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</si>
  <si>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</si>
  <si>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</si>
  <si>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</si>
  <si>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</si>
  <si>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</si>
  <si>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</si>
  <si>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</si>
  <si>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</si>
  <si>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</si>
  <si>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</si>
  <si>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</si>
  <si>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</si>
  <si>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</si>
  <si>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</si>
  <si>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</si>
  <si>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</si>
  <si>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</si>
  <si>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</si>
  <si>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</si>
  <si>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</si>
  <si>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</si>
  <si>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</si>
  <si>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</si>
  <si>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</si>
  <si>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</si>
  <si>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</si>
  <si>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</si>
  <si>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</si>
  <si>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</si>
  <si>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</si>
  <si>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</si>
  <si>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</si>
  <si>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</si>
  <si>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</si>
  <si>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</si>
  <si>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</si>
  <si>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</si>
  <si>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</si>
  <si>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</si>
  <si>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</si>
  <si>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</si>
  <si>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</si>
  <si>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</si>
  <si>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</si>
  <si>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</si>
  <si>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</si>
  <si>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</si>
  <si>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</si>
  <si>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</si>
  <si>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</si>
  <si>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</si>
  <si>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</si>
  <si>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</si>
  <si>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</si>
  <si>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</si>
  <si>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</si>
  <si>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</si>
  <si>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</si>
  <si>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</si>
  <si>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</si>
  <si>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</si>
  <si>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</si>
  <si>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</si>
  <si>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</si>
  <si>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</si>
  <si>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</si>
  <si>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</si>
  <si>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</si>
  <si>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</si>
  <si>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</si>
  <si>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</si>
  <si>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</si>
  <si>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</si>
  <si>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</si>
  <si>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</si>
  <si>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</si>
  <si>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</si>
  <si>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</si>
  <si>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</si>
  <si>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</si>
  <si>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</si>
  <si>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</si>
  <si>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</si>
  <si>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</si>
  <si>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</si>
  <si>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</si>
  <si>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</si>
  <si>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</si>
  <si>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</si>
  <si>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</si>
  <si>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</si>
  <si>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</si>
  <si>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</si>
  <si>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</si>
  <si>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</si>
  <si>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</si>
  <si>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</si>
  <si>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</si>
  <si>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</si>
  <si>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</si>
  <si>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</si>
  <si>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</si>
  <si>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</si>
  <si>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</si>
  <si>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</si>
  <si>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</si>
  <si>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</si>
  <si>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</si>
  <si>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</si>
  <si>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</si>
  <si>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</si>
  <si>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</si>
  <si>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</si>
  <si>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</si>
  <si>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</si>
  <si>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</si>
  <si>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</si>
  <si>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</si>
  <si>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</si>
  <si>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</si>
  <si>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</si>
  <si>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</si>
  <si>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</si>
  <si>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</si>
  <si>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</si>
  <si>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</si>
  <si>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</si>
  <si>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</si>
  <si>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</si>
  <si>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</si>
  <si>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</si>
  <si>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</si>
  <si>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</si>
  <si>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</si>
  <si>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</si>
  <si>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</si>
  <si>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</si>
  <si>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</si>
  <si>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</si>
  <si>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</si>
  <si>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</si>
  <si>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</si>
  <si>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</si>
  <si>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</si>
  <si>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</si>
  <si>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</si>
  <si>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</si>
  <si>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</si>
  <si>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</si>
  <si>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</si>
  <si>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</si>
  <si>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</si>
  <si>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</si>
  <si>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</si>
  <si>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</si>
  <si>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</si>
  <si>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</si>
  <si>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</si>
  <si>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</si>
  <si>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</si>
  <si>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</si>
  <si>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</si>
  <si>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</si>
  <si>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</si>
  <si>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</si>
  <si>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</si>
  <si>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</si>
  <si>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</si>
  <si>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</si>
  <si>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</si>
  <si>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</si>
  <si>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</si>
  <si>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</si>
  <si>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</si>
  <si>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</si>
  <si>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</si>
  <si>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</si>
  <si>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</si>
  <si>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</si>
  <si>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</si>
  <si>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</si>
  <si>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</si>
  <si>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</si>
  <si>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</si>
  <si>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</si>
  <si>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</si>
  <si>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</si>
  <si>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</si>
  <si>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</si>
  <si>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</si>
  <si>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</si>
  <si>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</si>
  <si>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</si>
  <si>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</si>
  <si>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</si>
  <si>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</si>
  <si>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</si>
  <si>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</si>
  <si>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</si>
  <si>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</si>
  <si>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</si>
  <si>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</si>
  <si>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</si>
  <si>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</si>
  <si>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</si>
  <si>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</si>
  <si>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</si>
  <si>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</si>
  <si>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</si>
  <si>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</si>
  <si>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</si>
  <si>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</si>
  <si>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</si>
  <si>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</si>
  <si>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</si>
  <si>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</si>
  <si>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</si>
  <si>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</si>
  <si>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</si>
  <si>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</si>
  <si>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</si>
  <si>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</si>
  <si>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</si>
  <si>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</si>
  <si>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</si>
  <si>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</si>
  <si>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</si>
  <si>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</si>
  <si>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</si>
  <si>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</si>
  <si>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</si>
  <si>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</si>
  <si>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</si>
  <si>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</si>
  <si>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</si>
  <si>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</si>
  <si>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</si>
  <si>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</si>
  <si>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</si>
  <si>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</si>
  <si>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</si>
  <si>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</si>
  <si>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</si>
  <si>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</si>
  <si>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</si>
  <si>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</si>
  <si>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</si>
  <si>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</si>
  <si>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</si>
  <si>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</si>
  <si>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</si>
  <si>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</si>
  <si>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</si>
  <si>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</si>
  <si>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</si>
  <si>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</si>
  <si>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</si>
  <si>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</si>
  <si>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</si>
  <si>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</si>
  <si>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</si>
  <si>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</si>
  <si>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</si>
  <si>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</si>
  <si>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</si>
  <si>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</si>
  <si>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</si>
  <si>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</si>
  <si>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</si>
  <si>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</si>
  <si>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</si>
  <si>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</si>
  <si>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</si>
  <si>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</si>
  <si>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</si>
  <si>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</si>
  <si>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</si>
  <si>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</si>
  <si>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</si>
  <si>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</si>
  <si>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</si>
  <si>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</si>
  <si>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</si>
  <si>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</si>
  <si>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</si>
  <si>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</si>
  <si>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</si>
  <si>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</si>
  <si>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</si>
  <si>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</si>
  <si>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</si>
  <si>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</si>
  <si>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</si>
  <si>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</si>
  <si>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</si>
  <si>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</si>
  <si>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</si>
  <si>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</si>
  <si>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</si>
  <si>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</si>
  <si>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</si>
  <si>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</si>
  <si>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</si>
  <si>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</si>
  <si>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</si>
  <si>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</si>
  <si>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</si>
  <si>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</si>
  <si>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</si>
  <si>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</si>
  <si>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</si>
  <si>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</si>
  <si>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</si>
  <si>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</si>
  <si>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</si>
  <si>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</si>
  <si>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</si>
  <si>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</si>
  <si>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</si>
  <si>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</si>
  <si>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</si>
  <si>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</si>
  <si>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</si>
  <si>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</si>
  <si>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</si>
  <si>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</si>
  <si>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</si>
  <si>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</si>
  <si>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</si>
  <si>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</si>
  <si>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</si>
  <si>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</si>
  <si>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</si>
  <si>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</si>
  <si>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</si>
  <si>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</si>
  <si>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</si>
  <si>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</si>
  <si>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</si>
  <si>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</si>
  <si>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</si>
  <si>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</si>
  <si>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</si>
  <si>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</si>
  <si>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</si>
  <si>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</si>
  <si>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</si>
  <si>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</si>
  <si>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</si>
  <si>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</si>
  <si>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</si>
  <si>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</si>
  <si>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</si>
  <si>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</si>
  <si>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</si>
  <si>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</si>
  <si>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</si>
  <si>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</si>
  <si>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</si>
  <si>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</si>
  <si>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</si>
  <si>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</si>
  <si>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</si>
  <si>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</si>
  <si>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</si>
  <si>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</si>
  <si>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</si>
  <si>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</si>
  <si>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</si>
  <si>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</si>
  <si>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</si>
  <si>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</si>
  <si>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</si>
  <si>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</si>
  <si>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</si>
  <si>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</si>
  <si>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</si>
  <si>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</si>
  <si>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</si>
  <si>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</si>
  <si>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</si>
  <si>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</si>
  <si>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</si>
  <si>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</si>
  <si>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</si>
  <si>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</si>
  <si>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</si>
  <si>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</si>
  <si>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</si>
  <si>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</si>
  <si>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</si>
  <si>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</si>
  <si>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</si>
  <si>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</si>
  <si>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</si>
  <si>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</si>
  <si>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</si>
  <si>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</si>
  <si>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</si>
  <si>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</si>
  <si>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</si>
  <si>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</si>
  <si>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</si>
  <si>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</si>
  <si>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</si>
  <si>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</si>
  <si>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</si>
  <si>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</si>
  <si>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</si>
  <si>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</si>
  <si>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</si>
  <si>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</si>
  <si>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</si>
  <si>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</si>
  <si>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</si>
  <si>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</si>
  <si>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</si>
  <si>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</si>
  <si>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</si>
  <si>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</si>
  <si>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</si>
  <si>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</si>
  <si>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</si>
  <si>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</si>
  <si>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</si>
  <si>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</si>
  <si>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</si>
  <si>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</si>
  <si>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</si>
  <si>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</si>
  <si>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</si>
  <si>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</si>
  <si>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</si>
  <si>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</si>
  <si>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</si>
  <si>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</si>
  <si>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</si>
  <si>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</si>
  <si>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</si>
  <si>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</si>
  <si>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</si>
  <si>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</si>
  <si>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</si>
  <si>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</si>
  <si>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</si>
  <si>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</si>
  <si>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</si>
  <si>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</si>
  <si>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</si>
  <si>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</si>
  <si>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</si>
  <si>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</si>
  <si>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</si>
  <si>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</si>
  <si>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</si>
  <si>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</si>
  <si>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</si>
  <si>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</si>
  <si>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</si>
  <si>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</si>
  <si>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</si>
  <si>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</si>
  <si>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</si>
  <si>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</si>
  <si>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</si>
  <si>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</si>
  <si>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</si>
  <si>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</si>
  <si>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</si>
  <si>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</si>
  <si>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</si>
  <si>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</si>
  <si>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</si>
  <si>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</si>
  <si>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</si>
  <si>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</si>
  <si>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</si>
  <si>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</si>
  <si>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</si>
  <si>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</si>
  <si>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</si>
  <si>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</si>
  <si>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</si>
  <si>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</si>
  <si>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</si>
  <si>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</si>
  <si>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</si>
  <si>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</si>
  <si>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</si>
  <si>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</si>
  <si>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</si>
  <si>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</si>
  <si>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</si>
  <si>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</si>
  <si>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</si>
  <si>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</si>
  <si>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</si>
  <si>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</si>
  <si>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</si>
  <si>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</si>
  <si>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</si>
  <si>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</si>
  <si>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</si>
  <si>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</si>
  <si>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</si>
  <si>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</si>
  <si>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</si>
  <si>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</si>
  <si>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</si>
  <si>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</si>
  <si>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</si>
  <si>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</si>
  <si>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</si>
  <si>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</si>
  <si>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</si>
  <si>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</si>
  <si>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</si>
  <si>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</si>
  <si>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</si>
  <si>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</si>
  <si>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</si>
  <si>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</si>
  <si>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</si>
  <si>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</si>
  <si>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</si>
  <si>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</si>
  <si>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</si>
  <si>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</si>
  <si>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</si>
  <si>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</si>
  <si>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</si>
  <si>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</si>
  <si>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</si>
  <si>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</si>
  <si>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</si>
  <si>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</si>
  <si>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</si>
  <si>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</si>
  <si>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</si>
  <si>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</si>
  <si>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</si>
  <si>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</si>
  <si>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</si>
  <si>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</si>
  <si>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</si>
  <si>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</si>
  <si>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</si>
  <si>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</si>
  <si>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</si>
  <si>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</si>
  <si>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</si>
  <si>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</si>
  <si>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</si>
  <si>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</si>
  <si>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</si>
  <si>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</si>
  <si>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</si>
  <si>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</si>
  <si>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</si>
  <si>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</si>
  <si>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</si>
  <si>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</si>
  <si>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</si>
  <si>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</si>
  <si>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</si>
  <si>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</si>
  <si>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</si>
  <si>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</si>
  <si>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</si>
  <si>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</si>
  <si>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</si>
  <si>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</si>
  <si>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</si>
  <si>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</si>
  <si>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</si>
  <si>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</si>
  <si>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</si>
  <si>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</si>
  <si>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</si>
  <si>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</si>
  <si>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</si>
  <si>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</si>
  <si>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</si>
  <si>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</si>
  <si>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</si>
  <si>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</si>
  <si>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</si>
  <si>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</si>
  <si>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</si>
  <si>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</si>
  <si>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</si>
  <si>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</si>
  <si>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</si>
  <si>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</si>
  <si>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</si>
  <si>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</si>
  <si>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</si>
  <si>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</si>
  <si>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</si>
  <si>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</si>
  <si>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</si>
  <si>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</si>
  <si>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</si>
  <si>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</si>
  <si>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</si>
  <si>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</si>
  <si>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</si>
  <si>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</si>
  <si>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</si>
  <si>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</si>
  <si>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</si>
  <si>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</si>
  <si>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</si>
  <si>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</si>
  <si>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</si>
  <si>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</si>
  <si>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</si>
  <si>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</si>
  <si>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</si>
  <si>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</si>
  <si>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</si>
  <si>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</si>
  <si>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</si>
  <si>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</si>
  <si>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</si>
  <si>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</si>
  <si>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</si>
  <si>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</si>
  <si>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</si>
  <si>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</si>
  <si>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</si>
  <si>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</si>
  <si>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</si>
  <si>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</si>
  <si>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</si>
  <si>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</si>
  <si>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</si>
  <si>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</si>
  <si>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</si>
  <si>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</si>
  <si>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</si>
  <si>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</si>
  <si>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</si>
  <si>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</si>
  <si>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</si>
  <si>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</si>
  <si>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</si>
  <si>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</si>
  <si>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</si>
  <si>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</si>
  <si>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</si>
  <si>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</si>
  <si>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</si>
  <si>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</si>
  <si>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</si>
  <si>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</si>
  <si>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</si>
  <si>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</si>
  <si>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</si>
  <si>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</si>
  <si>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</si>
  <si>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</si>
  <si>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</si>
  <si>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</si>
  <si>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</si>
  <si>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</si>
  <si>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</si>
  <si>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</si>
  <si>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</si>
  <si>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</si>
  <si>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</si>
  <si>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</si>
  <si>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</si>
  <si>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</si>
  <si>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</si>
  <si>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</si>
  <si>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</si>
  <si>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</si>
  <si>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</si>
  <si>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</si>
  <si>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</si>
  <si>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</si>
  <si>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</si>
  <si>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</si>
  <si>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</si>
  <si>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</si>
  <si>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</si>
  <si>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</si>
  <si>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</si>
  <si>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</si>
  <si>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</si>
  <si>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</si>
  <si>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</si>
  <si>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</si>
  <si>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</si>
  <si>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</si>
  <si>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</si>
  <si>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</si>
  <si>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</si>
  <si>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</si>
  <si>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</si>
  <si>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</si>
  <si>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</si>
  <si>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</si>
  <si>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</si>
  <si>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</si>
  <si>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</si>
  <si>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</si>
  <si>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</si>
  <si>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</si>
  <si>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</si>
  <si>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</si>
  <si>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</si>
  <si>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</si>
  <si>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</si>
  <si>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</si>
  <si>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</si>
  <si>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</si>
  <si>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</si>
  <si>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</si>
  <si>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</si>
  <si>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</si>
  <si>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</si>
  <si>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</si>
  <si>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</si>
  <si>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</si>
  <si>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</si>
  <si>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</si>
  <si>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</si>
  <si>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</si>
  <si>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</si>
  <si>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</si>
  <si>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</si>
  <si>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</si>
  <si>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</si>
  <si>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</si>
  <si>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</si>
  <si>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</si>
  <si>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</si>
  <si>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</si>
  <si>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</si>
  <si>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</si>
  <si>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</si>
  <si>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</si>
  <si>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</si>
  <si>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</si>
  <si>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</si>
  <si>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</si>
  <si>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</si>
  <si>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</si>
  <si>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</si>
  <si>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</si>
  <si>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</si>
  <si>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</si>
  <si>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</si>
  <si>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</si>
  <si>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</si>
  <si>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</si>
  <si>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</si>
  <si>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</si>
  <si>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</si>
  <si>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</si>
  <si>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</si>
  <si>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</si>
  <si>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</si>
  <si>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</si>
  <si>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</si>
  <si>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</si>
  <si>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</si>
  <si>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</si>
  <si>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</si>
  <si>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</si>
  <si>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</si>
  <si>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</si>
  <si>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</si>
  <si>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</si>
  <si>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</si>
  <si>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</si>
  <si>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</si>
  <si>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</si>
  <si>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</si>
  <si>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</si>
  <si>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</si>
  <si>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</si>
  <si>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</si>
  <si>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</si>
  <si>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</si>
  <si>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</si>
  <si>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</si>
  <si>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</si>
  <si>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</si>
  <si>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</si>
  <si>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</si>
  <si>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</si>
  <si>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</si>
  <si>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</si>
  <si>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</si>
  <si>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</si>
  <si>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</si>
  <si>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</si>
  <si>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</si>
  <si>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</si>
  <si>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</si>
  <si>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</si>
  <si>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</si>
  <si>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</si>
  <si>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</si>
  <si>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</si>
  <si>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</si>
  <si>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</si>
  <si>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</si>
  <si>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</si>
  <si>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</si>
  <si>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</si>
  <si>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</si>
  <si>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</si>
  <si>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</si>
  <si>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</si>
  <si>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</si>
  <si>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</si>
  <si>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</si>
  <si>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</si>
  <si>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</si>
  <si>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</si>
  <si>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</si>
  <si>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</si>
  <si>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</si>
  <si>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</si>
  <si>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</si>
  <si>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</si>
  <si>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</si>
  <si>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</si>
  <si>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</si>
  <si>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</si>
  <si>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</si>
  <si>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</si>
  <si>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</si>
  <si>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</si>
  <si>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</si>
  <si>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</si>
  <si>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</si>
  <si>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</si>
  <si>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</si>
  <si>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</si>
  <si>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</si>
  <si>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</si>
  <si>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</si>
  <si>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</si>
  <si>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</si>
  <si>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</si>
  <si>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</si>
  <si>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</si>
  <si>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</si>
  <si>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</si>
  <si>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</si>
  <si>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</si>
  <si>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</si>
  <si>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</si>
  <si>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</si>
  <si>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</si>
  <si>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</si>
  <si>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</si>
  <si>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</si>
  <si>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</si>
  <si>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</si>
  <si>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</si>
  <si>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</si>
  <si>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</si>
  <si>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</si>
  <si>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</si>
  <si>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</si>
  <si>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</si>
  <si>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</si>
  <si>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</si>
  <si>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</si>
  <si>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</si>
  <si>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</si>
  <si>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</si>
  <si>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</si>
  <si>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</si>
  <si>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</si>
  <si>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</si>
  <si>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</si>
  <si>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</si>
  <si>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</si>
  <si>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</si>
  <si>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</si>
  <si>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</si>
  <si>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</si>
  <si>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</si>
  <si>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</si>
  <si>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</si>
  <si>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</si>
  <si>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</si>
  <si>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</si>
  <si>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</si>
  <si>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</si>
  <si>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</si>
  <si>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</si>
  <si>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</si>
  <si>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</si>
  <si>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</si>
  <si>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</si>
  <si>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</si>
  <si>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</si>
  <si>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</si>
  <si>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</si>
  <si>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</si>
  <si>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</si>
  <si>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</si>
  <si>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</si>
  <si>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</si>
  <si>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</si>
  <si>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</si>
  <si>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</si>
  <si>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</si>
  <si>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</si>
  <si>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</si>
  <si>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</si>
  <si>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</si>
  <si>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</si>
  <si>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</si>
  <si>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</si>
  <si>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</si>
  <si>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</si>
  <si>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</si>
  <si>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</si>
  <si>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</si>
  <si>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</si>
  <si>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</si>
  <si>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</si>
  <si>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</si>
  <si>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</si>
  <si>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</si>
  <si>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</si>
  <si>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</si>
  <si>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</si>
  <si>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</si>
  <si>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</si>
  <si>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</si>
  <si>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</si>
  <si>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</si>
  <si>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</si>
  <si>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</si>
  <si>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</si>
  <si>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</si>
  <si>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</si>
  <si>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</si>
  <si>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</si>
  <si>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</si>
  <si>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</si>
  <si>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</si>
  <si>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</si>
  <si>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</si>
  <si>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</si>
  <si>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</si>
  <si>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</si>
  <si>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</si>
  <si>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</si>
  <si>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</si>
  <si>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</si>
  <si>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</si>
  <si>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</si>
  <si>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</si>
  <si>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</si>
  <si>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</si>
  <si>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</si>
  <si>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</si>
  <si>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</si>
  <si>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</si>
  <si>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</si>
  <si>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</si>
  <si>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</si>
  <si>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</si>
  <si>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</si>
  <si>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</si>
  <si>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</si>
  <si>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</si>
  <si>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</si>
  <si>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</si>
  <si>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</si>
  <si>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</si>
  <si>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</si>
  <si>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</si>
  <si>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</si>
  <si>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</si>
  <si>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</si>
  <si>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</si>
  <si>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</si>
  <si>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</si>
  <si>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</si>
  <si>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</si>
  <si>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</si>
  <si>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</si>
  <si>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</si>
  <si>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</si>
  <si>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</si>
  <si>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</si>
  <si>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</si>
  <si>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</si>
  <si>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</si>
  <si>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</si>
  <si>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</si>
  <si>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</si>
  <si>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</si>
  <si>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</si>
  <si>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</si>
  <si>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</si>
  <si>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</si>
  <si>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</si>
  <si>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</si>
  <si>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</si>
  <si>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</si>
  <si>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</si>
  <si>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</si>
  <si>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</si>
  <si>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</si>
  <si>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</si>
  <si>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</si>
  <si>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</si>
  <si>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</si>
  <si>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</si>
  <si>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</si>
  <si>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</si>
  <si>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</si>
  <si>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</si>
  <si>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</si>
  <si>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</si>
  <si>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</si>
  <si>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</si>
  <si>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</si>
  <si>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</si>
  <si>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</si>
  <si>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</si>
  <si>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</si>
  <si>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</si>
  <si>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</si>
  <si>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</si>
  <si>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</si>
  <si>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</si>
  <si>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</si>
  <si>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</si>
  <si>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</si>
  <si>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</si>
  <si>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</si>
  <si>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</si>
  <si>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</si>
  <si>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</si>
  <si>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</si>
  <si>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</si>
  <si>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</si>
  <si>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</si>
  <si>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</si>
  <si>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</si>
  <si>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</si>
  <si>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</si>
  <si>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</si>
  <si>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</si>
  <si>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</si>
  <si>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</si>
  <si>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</si>
  <si>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</si>
  <si>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</si>
  <si>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</si>
  <si>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</si>
  <si>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</si>
  <si>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</si>
  <si>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</si>
  <si>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</si>
  <si>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</si>
  <si>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</si>
  <si>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</si>
  <si>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</si>
  <si>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</si>
  <si>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</si>
  <si>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</si>
  <si>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</si>
  <si>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</si>
  <si>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</si>
  <si>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</si>
  <si>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</si>
  <si>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</si>
  <si>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</si>
  <si>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</si>
  <si>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</si>
  <si>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</si>
  <si>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</si>
  <si>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</si>
  <si>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</si>
  <si>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</si>
  <si>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</si>
  <si>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</si>
  <si>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</si>
  <si>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</si>
  <si>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</si>
  <si>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</si>
  <si>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</si>
  <si>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</si>
  <si>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</si>
  <si>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</si>
  <si>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</si>
  <si>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</si>
  <si>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</si>
  <si>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</si>
  <si>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</si>
  <si>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</si>
  <si>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</si>
  <si>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</si>
  <si>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</si>
  <si>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</si>
  <si>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</si>
  <si>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</si>
  <si>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</si>
  <si>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</si>
  <si>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</si>
  <si>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</si>
  <si>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</si>
  <si>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</si>
  <si>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</si>
  <si>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</si>
  <si>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</si>
  <si>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</si>
  <si>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</si>
  <si>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</si>
  <si>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</si>
  <si>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</si>
  <si>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</si>
  <si>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</si>
  <si>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</si>
  <si>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</si>
  <si>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</si>
  <si>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</si>
  <si>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</si>
  <si>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</si>
  <si>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</si>
  <si>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</si>
  <si>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</si>
  <si>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</si>
  <si>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</si>
  <si>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</si>
  <si>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</si>
  <si>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</si>
  <si>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</si>
  <si>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</si>
  <si>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</si>
  <si>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</si>
  <si>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</si>
  <si>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</si>
  <si>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</si>
  <si>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</si>
  <si>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</si>
  <si>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</si>
  <si>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</si>
  <si>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</si>
  <si>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</si>
  <si>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</si>
  <si>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</si>
  <si>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</si>
  <si>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</si>
  <si>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</si>
  <si>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</si>
  <si>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</si>
  <si>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</si>
  <si>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</si>
  <si>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</si>
  <si>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</si>
  <si>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</si>
  <si>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</si>
  <si>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</si>
  <si>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</si>
  <si>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</si>
  <si>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</si>
  <si>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</si>
  <si>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</si>
  <si>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</si>
  <si>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</si>
  <si>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</si>
  <si>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</si>
  <si>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</si>
  <si>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</si>
  <si>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</si>
  <si>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</si>
  <si>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</si>
  <si>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</si>
  <si>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</si>
  <si>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</si>
  <si>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</si>
  <si>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</si>
  <si>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</si>
  <si>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</si>
  <si>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</si>
  <si>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</si>
  <si>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</si>
  <si>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</si>
  <si>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</si>
  <si>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</si>
  <si>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</si>
  <si>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</si>
  <si>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</si>
  <si>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</si>
  <si>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</si>
  <si>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</si>
  <si>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</si>
  <si>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</si>
  <si>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</si>
  <si>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</si>
  <si>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</si>
  <si>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</si>
  <si>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</si>
  <si>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</si>
  <si>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</si>
  <si>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</si>
  <si>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</si>
  <si>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</si>
  <si>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</si>
  <si>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</si>
  <si>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</si>
  <si>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</si>
  <si>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</si>
  <si>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</si>
  <si>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</si>
  <si>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</si>
  <si>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</si>
  <si>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</si>
  <si>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</si>
  <si>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</si>
  <si>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</si>
  <si>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</si>
  <si>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</si>
  <si>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</si>
  <si>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</si>
  <si>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</si>
  <si>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</si>
  <si>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</si>
  <si>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</si>
  <si>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</si>
  <si>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</si>
  <si>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</si>
  <si>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</si>
  <si>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</si>
  <si>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</si>
  <si>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</si>
  <si>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</si>
  <si>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</si>
  <si>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</si>
  <si>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</si>
  <si>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</si>
  <si>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</si>
  <si>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</si>
  <si>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</si>
  <si>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</si>
  <si>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</si>
  <si>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</si>
  <si>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</si>
  <si>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</si>
  <si>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</si>
  <si>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</si>
  <si>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</si>
  <si>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</si>
  <si>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</si>
  <si>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</si>
  <si>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</si>
  <si>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</si>
  <si>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</si>
  <si>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</si>
  <si>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</si>
  <si>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</si>
  <si>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</si>
  <si>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</si>
  <si>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</si>
  <si>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</si>
  <si>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</si>
  <si>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</si>
  <si>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</si>
  <si>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</si>
  <si>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</si>
  <si>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</si>
  <si>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</si>
  <si>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</si>
  <si>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</si>
  <si>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</si>
  <si>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</si>
  <si>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</si>
  <si>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</si>
  <si>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</si>
  <si>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</si>
  <si>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</si>
  <si>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</si>
  <si>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</si>
  <si>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</si>
  <si>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</si>
  <si>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</si>
  <si>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</si>
  <si>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</si>
  <si>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</si>
  <si>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</si>
  <si>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</si>
  <si>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</si>
  <si>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</si>
  <si>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</si>
  <si>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</si>
  <si>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</si>
  <si>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</si>
  <si>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</si>
  <si>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</si>
  <si>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</si>
  <si>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</si>
  <si>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</si>
  <si>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</si>
  <si>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</si>
  <si>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</si>
  <si>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</si>
  <si>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</si>
  <si>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</si>
  <si>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</si>
  <si>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</si>
  <si>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</si>
  <si>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</si>
  <si>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</si>
  <si>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</si>
  <si>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</si>
  <si>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</si>
  <si>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</si>
  <si>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</si>
  <si>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</si>
  <si>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</si>
  <si>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</si>
  <si>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</si>
  <si>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</si>
  <si>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</si>
  <si>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</si>
  <si>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</si>
  <si>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</si>
  <si>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</si>
  <si>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</si>
  <si>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</si>
  <si>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</si>
  <si>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</si>
  <si>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</si>
  <si>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</si>
  <si>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</si>
  <si>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</si>
  <si>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</si>
  <si>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</si>
  <si>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</si>
  <si>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</si>
  <si>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</si>
  <si>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</si>
  <si>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</si>
  <si>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</si>
  <si>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</si>
  <si>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</si>
  <si>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</si>
  <si>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</si>
  <si>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</si>
  <si>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</si>
  <si>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</si>
  <si>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</si>
  <si>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</si>
  <si>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</si>
  <si>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</si>
  <si>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</si>
  <si>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</si>
  <si>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</si>
  <si>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</si>
  <si>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</si>
  <si>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</si>
  <si>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</si>
  <si>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</si>
  <si>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</si>
  <si>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</si>
  <si>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</si>
  <si>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</si>
  <si>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</si>
  <si>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</si>
  <si>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</si>
  <si>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</si>
  <si>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</si>
  <si>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</si>
  <si>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</si>
  <si>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</si>
  <si>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</si>
  <si>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</si>
  <si>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</si>
  <si>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</si>
  <si>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</si>
  <si>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</si>
  <si>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</si>
  <si>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</si>
  <si>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</si>
  <si>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</si>
  <si>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</si>
  <si>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</si>
  <si>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</si>
  <si>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</si>
  <si>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</si>
  <si>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</si>
  <si>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</si>
  <si>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</si>
  <si>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</si>
  <si>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</si>
  <si>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</si>
  <si>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</si>
  <si>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</si>
  <si>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</si>
  <si>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</si>
  <si>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</si>
  <si>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</si>
  <si>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</si>
  <si>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</si>
  <si>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</si>
  <si>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</si>
  <si>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</si>
  <si>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</si>
  <si>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</si>
  <si>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</si>
  <si>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</si>
  <si>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</si>
  <si>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</si>
  <si>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</si>
  <si>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</si>
  <si>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</si>
  <si>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</si>
  <si>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</si>
  <si>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</si>
  <si>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</si>
  <si>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</si>
  <si>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</si>
  <si>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</si>
  <si>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</si>
  <si>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</si>
  <si>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</si>
  <si>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</si>
  <si>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</si>
  <si>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</si>
  <si>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</si>
  <si>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</si>
  <si>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</si>
  <si>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</si>
  <si>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</si>
  <si>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</si>
  <si>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</si>
  <si>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</si>
  <si>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</si>
  <si>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</si>
  <si>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</si>
  <si>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</si>
  <si>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</si>
  <si>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</si>
  <si>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</si>
  <si>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</si>
  <si>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</si>
  <si>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</si>
  <si>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</si>
  <si>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</si>
  <si>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</si>
  <si>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</si>
  <si>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</si>
  <si>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</si>
  <si>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</si>
  <si>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</si>
  <si>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</si>
  <si>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</si>
  <si>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</si>
  <si>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</si>
  <si>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</si>
  <si>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</si>
  <si>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</si>
  <si>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</si>
  <si>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</si>
  <si>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</si>
  <si>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</si>
  <si>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</si>
  <si>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</si>
  <si>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</si>
  <si>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</si>
  <si>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</si>
  <si>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</si>
  <si>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</si>
  <si>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</si>
  <si>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</si>
  <si>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</si>
  <si>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</si>
  <si>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</si>
  <si>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</si>
  <si>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</si>
  <si>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</si>
  <si>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</si>
  <si>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</si>
  <si>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</si>
  <si>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</si>
  <si>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</si>
  <si>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</si>
  <si>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</si>
  <si>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</si>
  <si>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</si>
  <si>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</si>
  <si>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</si>
  <si>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</si>
  <si>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</si>
  <si>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</si>
  <si>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</si>
  <si>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</si>
  <si>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</si>
  <si>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</si>
  <si>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</si>
  <si>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</si>
  <si>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</si>
  <si>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</si>
  <si>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</si>
  <si>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</si>
  <si>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</si>
  <si>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</si>
  <si>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</si>
  <si>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</si>
  <si>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</si>
  <si>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</si>
  <si>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</si>
  <si>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</si>
  <si>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</si>
  <si>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</si>
  <si>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</si>
  <si>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</si>
  <si>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</si>
  <si>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</si>
  <si>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</si>
  <si>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</si>
  <si>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</si>
  <si>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</si>
  <si>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</si>
  <si>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</si>
  <si>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</si>
  <si>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</si>
  <si>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</si>
  <si>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</si>
  <si>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</si>
  <si>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</si>
  <si>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</si>
  <si>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</si>
  <si>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</si>
  <si>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</si>
  <si>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</si>
  <si>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</si>
  <si>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</si>
  <si>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</si>
  <si>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</si>
  <si>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</si>
  <si>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</si>
  <si>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</si>
  <si>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</si>
  <si>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</si>
  <si>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</si>
  <si>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</si>
  <si>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</si>
  <si>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</si>
  <si>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</si>
  <si>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</si>
  <si>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</si>
  <si>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</si>
  <si>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</si>
  <si>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</si>
  <si>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</si>
  <si>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</si>
  <si>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</si>
  <si>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</si>
  <si>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</si>
  <si>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</si>
  <si>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</si>
  <si>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</si>
  <si>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</si>
  <si>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</si>
  <si>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</si>
  <si>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</si>
  <si>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</si>
  <si>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</si>
  <si>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</si>
  <si>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</si>
  <si>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</si>
  <si>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</si>
  <si>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</si>
  <si>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</si>
  <si>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</si>
  <si>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</si>
  <si>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</si>
  <si>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</si>
  <si>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</si>
  <si>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</si>
  <si>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</si>
  <si>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</si>
  <si>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</si>
  <si>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</si>
  <si>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</si>
  <si>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</si>
  <si>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</si>
  <si>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</si>
  <si>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</si>
  <si>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</si>
  <si>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</si>
  <si>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</si>
  <si>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</si>
  <si>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</si>
  <si>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</si>
  <si>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</si>
  <si>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</si>
  <si>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</si>
  <si>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</si>
  <si>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</si>
  <si>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</si>
  <si>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</si>
  <si>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</si>
  <si>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</si>
  <si>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</si>
  <si>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</si>
  <si>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</si>
  <si>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</si>
  <si>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</si>
  <si>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</si>
  <si>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</si>
  <si>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</si>
  <si>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</si>
  <si>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</si>
  <si>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</si>
  <si>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</si>
  <si>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</si>
  <si>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</si>
  <si>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</si>
  <si>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</si>
  <si>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</si>
  <si>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</si>
  <si>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</si>
  <si>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</si>
  <si>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</si>
  <si>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</si>
  <si>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</si>
  <si>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</si>
  <si>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</si>
  <si>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</si>
  <si>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</si>
  <si>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</si>
  <si>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</si>
  <si>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</si>
  <si>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</si>
  <si>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</si>
  <si>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</si>
  <si>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</si>
  <si>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</si>
  <si>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</si>
  <si>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</si>
  <si>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</si>
  <si>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</si>
  <si>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</si>
  <si>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</si>
  <si>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</si>
  <si>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</si>
  <si>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</si>
  <si>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</si>
  <si>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</si>
  <si>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</si>
  <si>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</si>
  <si>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</si>
  <si>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</si>
  <si>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</si>
  <si>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</si>
  <si>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</si>
  <si>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</si>
  <si>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</si>
  <si>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</si>
  <si>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</si>
  <si>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</si>
  <si>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</si>
  <si>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</si>
  <si>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</si>
  <si>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</si>
  <si>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</si>
  <si>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</si>
  <si>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</si>
  <si>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</si>
  <si>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</si>
  <si>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</si>
  <si>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</si>
  <si>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</si>
  <si>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</si>
  <si>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</si>
  <si>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</si>
  <si>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</si>
  <si>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</si>
  <si>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</si>
  <si>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</si>
  <si>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</si>
  <si>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</si>
  <si>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</si>
  <si>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</si>
  <si>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</si>
  <si>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</si>
  <si>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</si>
  <si>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</si>
  <si>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</si>
  <si>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</si>
  <si>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</si>
  <si>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</si>
  <si>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</si>
  <si>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</si>
  <si>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</si>
  <si>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</si>
  <si>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</si>
  <si>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</si>
  <si>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</si>
  <si>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</si>
  <si>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</si>
  <si>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</si>
  <si>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</si>
  <si>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</si>
  <si>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</si>
  <si>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</si>
  <si>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</si>
  <si>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</si>
  <si>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</si>
  <si>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</si>
  <si>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</si>
  <si>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</si>
  <si>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</si>
  <si>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</si>
  <si>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</si>
  <si>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</si>
  <si>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</si>
  <si>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</si>
  <si>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</si>
  <si>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</si>
  <si>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</si>
  <si>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</si>
  <si>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</si>
  <si>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</si>
  <si>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</si>
  <si>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</si>
  <si>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</si>
  <si>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</si>
  <si>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</si>
  <si>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</si>
  <si>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</si>
  <si>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</si>
  <si>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</si>
  <si>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</si>
  <si>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</si>
  <si>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</si>
  <si>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</si>
  <si>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</si>
  <si>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</si>
  <si>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</si>
  <si>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</si>
  <si>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</si>
  <si>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</si>
  <si>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</si>
  <si>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</si>
  <si>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</si>
  <si>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</si>
  <si>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</si>
  <si>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</si>
  <si>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</si>
  <si>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</si>
  <si>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</si>
  <si>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</si>
  <si>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</si>
  <si>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</si>
  <si>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</si>
  <si>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</si>
  <si>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</si>
  <si>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</si>
  <si>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</si>
  <si>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</si>
  <si>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</si>
  <si>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</si>
  <si>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</si>
  <si>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</si>
  <si>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</si>
  <si>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</si>
  <si>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</si>
  <si>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</si>
  <si>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</si>
  <si>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</si>
  <si>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</si>
  <si>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</si>
  <si>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</si>
  <si>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</si>
  <si>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</si>
  <si>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</si>
  <si>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</si>
  <si>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</si>
  <si>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</si>
  <si>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</si>
  <si>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</si>
  <si>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</si>
  <si>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</si>
  <si>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</si>
  <si>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</si>
  <si>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</si>
  <si>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</si>
  <si>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</si>
  <si>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</si>
  <si>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</si>
  <si>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</si>
  <si>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</si>
  <si>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</si>
  <si>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</si>
  <si>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</si>
  <si>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</si>
  <si>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</si>
  <si>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</si>
  <si>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</si>
  <si>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</si>
  <si>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</si>
  <si>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</si>
  <si>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</si>
  <si>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</si>
  <si>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</si>
  <si>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</si>
  <si>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</si>
  <si>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</si>
  <si>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</si>
  <si>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</si>
  <si>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</si>
  <si>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</si>
  <si>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</si>
  <si>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</si>
  <si>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</si>
  <si>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</si>
  <si>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</si>
  <si>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</si>
  <si>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</si>
  <si>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</si>
  <si>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</si>
  <si>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</si>
  <si>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</si>
  <si>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</si>
  <si>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</si>
  <si>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</si>
  <si>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</si>
  <si>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</si>
  <si>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</si>
  <si>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</si>
  <si>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</si>
  <si>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</si>
  <si>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</si>
  <si>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</si>
  <si>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</si>
  <si>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</si>
  <si>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</si>
  <si>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</si>
  <si>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</si>
  <si>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</si>
  <si>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</si>
  <si>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</si>
  <si>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</si>
  <si>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</si>
  <si>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</si>
  <si>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</si>
  <si>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</si>
  <si>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</si>
  <si>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</si>
  <si>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</si>
  <si>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</si>
  <si>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</si>
  <si>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</si>
  <si>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</si>
  <si>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</si>
  <si>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</si>
  <si>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</si>
  <si>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</si>
  <si>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</si>
  <si>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</si>
  <si>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</si>
  <si>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</si>
  <si>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</si>
  <si>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</si>
  <si>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</si>
  <si>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</si>
  <si>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</si>
  <si>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</si>
  <si>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</si>
  <si>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</si>
  <si>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</si>
  <si>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</si>
  <si>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</si>
  <si>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</si>
  <si>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</si>
  <si>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</si>
  <si>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</si>
  <si>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</si>
  <si>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</si>
  <si>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</si>
  <si>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</si>
  <si>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</si>
  <si>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</si>
  <si>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</si>
  <si>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</si>
  <si>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</si>
  <si>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</si>
  <si>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</si>
  <si>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</si>
  <si>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</si>
  <si>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</si>
  <si>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</si>
  <si>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</si>
  <si>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</si>
  <si>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</si>
  <si>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</si>
  <si>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</si>
  <si>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</si>
  <si>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</si>
  <si>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</si>
  <si>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</si>
  <si>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</si>
  <si>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</si>
  <si>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</si>
  <si>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</si>
  <si>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</si>
  <si>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</si>
  <si>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</si>
  <si>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</si>
  <si>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</si>
  <si>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</si>
  <si>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</si>
  <si>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</si>
  <si>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</si>
  <si>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</si>
  <si>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</si>
  <si>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</si>
  <si>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</si>
  <si>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</si>
  <si>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</si>
  <si>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</si>
  <si>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</si>
  <si>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</si>
  <si>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</si>
  <si>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</si>
  <si>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</si>
  <si>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</si>
  <si>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</si>
  <si>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</si>
  <si>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</si>
  <si>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</si>
  <si>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</si>
  <si>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</si>
  <si>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</si>
  <si>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</si>
  <si>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</si>
  <si>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</si>
  <si>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</si>
  <si>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</si>
  <si>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</si>
  <si>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</si>
  <si>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</si>
  <si>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</si>
  <si>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</si>
  <si>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</si>
  <si>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</si>
  <si>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</si>
  <si>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</si>
  <si>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</si>
  <si>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</si>
  <si>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</si>
  <si>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</si>
  <si>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</si>
  <si>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</si>
  <si>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</si>
  <si>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</si>
  <si>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</si>
  <si>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</si>
  <si>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</si>
  <si>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</si>
  <si>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</si>
  <si>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</si>
  <si>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</si>
  <si>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</si>
  <si>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</si>
  <si>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</si>
  <si>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</si>
  <si>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</si>
  <si>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</si>
  <si>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</si>
  <si>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</si>
  <si>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</si>
  <si>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</si>
  <si>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</si>
  <si>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</si>
  <si>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</si>
  <si>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</si>
  <si>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</si>
  <si>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</si>
  <si>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</si>
  <si>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</si>
  <si>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</si>
  <si>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</si>
  <si>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</si>
  <si>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</si>
  <si>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</si>
  <si>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</si>
  <si>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</si>
  <si>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</si>
  <si>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</si>
  <si>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</si>
  <si>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</si>
  <si>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</si>
  <si>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</si>
  <si>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</si>
  <si>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</si>
  <si>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</si>
  <si>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</si>
  <si>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</si>
  <si>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</si>
  <si>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</si>
  <si>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</si>
  <si>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</si>
  <si>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</si>
  <si>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</si>
  <si>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</si>
  <si>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</si>
  <si>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</si>
  <si>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</si>
  <si>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</si>
  <si>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</si>
  <si>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</si>
  <si>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</si>
  <si>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</si>
  <si>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</si>
  <si>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</si>
  <si>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</si>
  <si>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</si>
  <si>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</si>
  <si>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</si>
  <si>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</si>
  <si>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</si>
  <si>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</si>
  <si>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</si>
  <si>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</si>
  <si>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</si>
  <si>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</si>
  <si>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</si>
  <si>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</si>
  <si>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</si>
  <si>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</si>
  <si>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</si>
  <si>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</si>
  <si>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</si>
  <si>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</si>
  <si>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</si>
  <si>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</si>
  <si>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</si>
  <si>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</si>
  <si>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</si>
  <si>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</si>
  <si>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</si>
  <si>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</si>
  <si>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</si>
  <si>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</si>
  <si>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</si>
  <si>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</si>
  <si>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</si>
  <si>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</si>
  <si>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</si>
  <si>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</si>
  <si>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</si>
  <si>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</si>
  <si>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</si>
  <si>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</si>
  <si>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</si>
  <si>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</si>
  <si>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</si>
  <si>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</si>
  <si>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</si>
  <si>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</si>
  <si>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</si>
  <si>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</si>
  <si>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</si>
  <si>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</si>
  <si>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</si>
  <si>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</si>
  <si>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</si>
  <si>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</si>
  <si>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</si>
  <si>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</si>
  <si>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</si>
  <si>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</si>
  <si>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</si>
  <si>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</si>
  <si>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</si>
  <si>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</si>
  <si>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</si>
  <si>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</si>
  <si>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</si>
  <si>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</si>
  <si>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</si>
  <si>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</si>
  <si>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</si>
  <si>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</si>
  <si>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</si>
  <si>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</si>
  <si>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</si>
  <si>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</si>
  <si>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</si>
  <si>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</si>
  <si>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</si>
  <si>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</si>
  <si>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</si>
  <si>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</si>
  <si>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</si>
  <si>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</si>
  <si>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</si>
  <si>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</si>
  <si>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</si>
  <si>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</si>
  <si>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</si>
  <si>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</si>
  <si>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</si>
  <si>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</si>
  <si>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</si>
  <si>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</si>
  <si>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</si>
  <si>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</si>
  <si>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</si>
  <si>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</si>
  <si>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</si>
  <si>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</si>
  <si>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</si>
  <si>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</si>
  <si>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</si>
  <si>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</si>
  <si>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</si>
  <si>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</si>
  <si>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</si>
  <si>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</si>
  <si>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</si>
  <si>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</si>
  <si>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</si>
  <si>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</si>
  <si>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</si>
  <si>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</si>
  <si>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</si>
  <si>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</si>
  <si>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</si>
  <si>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</si>
  <si>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</si>
  <si>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</si>
  <si>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</si>
  <si>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</si>
  <si>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</si>
  <si>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</si>
  <si>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</si>
  <si>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</si>
  <si>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</si>
  <si>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</si>
  <si>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</si>
  <si>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</si>
  <si>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</si>
  <si>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</si>
  <si>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</si>
  <si>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</si>
  <si>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</si>
  <si>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</si>
  <si>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</si>
  <si>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</si>
  <si>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</si>
  <si>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</si>
  <si>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</si>
  <si>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</si>
  <si>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</si>
  <si>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</si>
  <si>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</si>
  <si>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</si>
  <si>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</si>
  <si>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</si>
  <si>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</si>
  <si>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</si>
  <si>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</si>
  <si>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</si>
  <si>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</si>
  <si>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</si>
  <si>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</si>
  <si>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</si>
  <si>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</si>
  <si>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</si>
  <si>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</si>
  <si>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</si>
  <si>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</si>
  <si>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</si>
  <si>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</si>
  <si>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</si>
  <si>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</si>
  <si>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</si>
  <si>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</si>
  <si>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</si>
  <si>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</si>
  <si>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</si>
  <si>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</si>
  <si>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</si>
  <si>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</si>
  <si>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</si>
  <si>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</si>
  <si>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</si>
  <si>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</si>
  <si>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</si>
  <si>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</si>
  <si>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</si>
  <si>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</si>
  <si>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</si>
  <si>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</si>
  <si>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</si>
  <si>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</si>
  <si>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</si>
  <si>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</si>
  <si>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</si>
  <si>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</si>
  <si>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</si>
  <si>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</si>
  <si>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</si>
  <si>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</si>
  <si>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</si>
  <si>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</si>
  <si>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</si>
  <si>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</si>
  <si>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</si>
  <si>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</si>
  <si>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</si>
  <si>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</si>
  <si>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</si>
  <si>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</si>
  <si>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</si>
  <si>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</si>
  <si>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</si>
  <si>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</si>
  <si>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</si>
  <si>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</si>
  <si>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</si>
  <si>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</si>
  <si>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</si>
  <si>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</si>
  <si>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</si>
  <si>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</si>
  <si>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</si>
  <si>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</si>
  <si>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</si>
  <si>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</si>
  <si>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</si>
  <si>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</si>
  <si>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</si>
  <si>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</si>
  <si>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</si>
  <si>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</si>
  <si>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</si>
  <si>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</si>
  <si>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</si>
  <si>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</si>
  <si>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</si>
  <si>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</si>
  <si>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</si>
  <si>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</si>
  <si>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</si>
  <si>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</si>
  <si>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</si>
  <si>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</si>
  <si>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</si>
  <si>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</si>
  <si>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</si>
  <si>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</si>
  <si>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</si>
  <si>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</si>
  <si>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</si>
  <si>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</si>
  <si>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</si>
  <si>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</si>
  <si>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</si>
  <si>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</si>
  <si>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</si>
  <si>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</si>
  <si>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</si>
  <si>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</si>
  <si>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</si>
  <si>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</si>
  <si>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</si>
  <si>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</si>
  <si>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</si>
  <si>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</si>
  <si>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</si>
  <si>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</si>
  <si>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</si>
  <si>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</si>
  <si>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</si>
  <si>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</si>
  <si>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</si>
  <si>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</si>
  <si>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</si>
  <si>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</si>
  <si>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</si>
  <si>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</si>
  <si>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</si>
  <si>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</si>
  <si>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</si>
  <si>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</si>
  <si>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</si>
  <si>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</si>
  <si>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</si>
  <si>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</si>
  <si>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</si>
  <si>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</si>
  <si>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</si>
  <si>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</si>
  <si>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</si>
  <si>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</si>
  <si>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</si>
  <si>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</si>
  <si>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</si>
  <si>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</si>
  <si>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</si>
  <si>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</si>
  <si>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</si>
  <si>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</si>
  <si>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</si>
  <si>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</si>
  <si>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</si>
  <si>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</si>
  <si>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</si>
  <si>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</si>
  <si>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</si>
  <si>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</si>
  <si>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</si>
  <si>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</si>
  <si>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</si>
  <si>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</si>
  <si>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</si>
  <si>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</si>
  <si>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</si>
  <si>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</si>
  <si>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</si>
  <si>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</si>
  <si>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</si>
  <si>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</si>
  <si>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</si>
  <si>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</si>
  <si>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</si>
  <si>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</si>
  <si>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</si>
  <si>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</si>
  <si>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</si>
  <si>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</si>
  <si>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</si>
  <si>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</si>
  <si>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</si>
  <si>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</si>
  <si>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</si>
  <si>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</si>
  <si>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</si>
  <si>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</si>
  <si>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</si>
  <si>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</si>
  <si>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</si>
  <si>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</si>
  <si>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</si>
  <si>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</si>
  <si>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</si>
  <si>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</si>
  <si>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</si>
  <si>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</si>
  <si>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</si>
  <si>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</si>
  <si>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</si>
  <si>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</si>
  <si>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</si>
  <si>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</si>
  <si>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</si>
  <si>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</si>
  <si>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</si>
  <si>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</si>
  <si>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</si>
  <si>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</si>
  <si>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</si>
  <si>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</si>
  <si>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</si>
  <si>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</si>
  <si>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</si>
  <si>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</si>
  <si>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</si>
  <si>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</si>
  <si>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</si>
  <si>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</si>
  <si>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</si>
  <si>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</si>
  <si>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</si>
  <si>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</si>
  <si>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</si>
  <si>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</si>
  <si>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</si>
  <si>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</si>
  <si>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</si>
  <si>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</si>
  <si>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</si>
  <si>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</si>
  <si>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</si>
  <si>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</si>
  <si>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</si>
  <si>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</si>
  <si>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</si>
  <si>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</si>
  <si>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</si>
  <si>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</si>
  <si>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</si>
  <si>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</si>
  <si>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</si>
  <si>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</si>
  <si>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</si>
  <si>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</si>
  <si>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</si>
  <si>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</si>
  <si>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</si>
  <si>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</si>
  <si>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</si>
  <si>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</si>
  <si>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</si>
  <si>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</si>
  <si>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</si>
  <si>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</si>
  <si>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</si>
  <si>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</si>
  <si>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</si>
  <si>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</si>
  <si>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</si>
  <si>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</si>
  <si>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</si>
  <si>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</si>
  <si>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</si>
  <si>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</si>
  <si>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</si>
  <si>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</si>
  <si>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</si>
  <si>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</si>
  <si>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</si>
  <si>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</si>
  <si>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</si>
  <si>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</si>
  <si>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</si>
  <si>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</si>
  <si>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</si>
  <si>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</si>
  <si>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</si>
  <si>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</si>
  <si>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</si>
  <si>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</si>
  <si>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</si>
  <si>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</si>
  <si>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</si>
  <si>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</si>
  <si>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</si>
  <si>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</si>
  <si>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</si>
  <si>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</si>
  <si>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</si>
  <si>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</si>
  <si>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</si>
  <si>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</si>
  <si>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</si>
  <si>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</si>
  <si>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</si>
  <si>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</si>
  <si>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</si>
  <si>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</si>
  <si>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</si>
  <si>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</si>
  <si>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</si>
  <si>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</si>
  <si>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</si>
  <si>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</si>
  <si>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</si>
  <si>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</si>
  <si>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</si>
  <si>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</si>
  <si>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</si>
  <si>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</si>
  <si>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</si>
  <si>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</si>
  <si>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</si>
  <si>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</si>
  <si>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</si>
  <si>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</si>
  <si>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</si>
  <si>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</si>
  <si>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</si>
  <si>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</si>
  <si>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</si>
  <si>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</si>
  <si>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</si>
  <si>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</si>
  <si>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</si>
  <si>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</si>
  <si>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</si>
  <si>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</si>
  <si>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</si>
  <si>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</si>
  <si>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</si>
  <si>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</si>
  <si>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</si>
  <si>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</si>
  <si>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</si>
  <si>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</si>
  <si>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</si>
  <si>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</si>
  <si>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</si>
  <si>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</si>
  <si>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</si>
  <si>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</si>
  <si>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</si>
  <si>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</si>
  <si>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</si>
  <si>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</si>
  <si>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</si>
  <si>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</si>
  <si>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</si>
  <si>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</si>
  <si>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</si>
  <si>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</si>
  <si>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</si>
  <si>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</si>
  <si>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</si>
  <si>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</si>
  <si>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</si>
  <si>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</si>
  <si>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</si>
  <si>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</si>
  <si>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</si>
  <si>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</si>
  <si>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</si>
  <si>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</si>
  <si>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</si>
  <si>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</si>
  <si>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</si>
  <si>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</si>
  <si>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</si>
  <si>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</si>
  <si>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</si>
  <si>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</si>
  <si>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</si>
  <si>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</si>
  <si>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</si>
  <si>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</si>
  <si>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</si>
  <si>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</si>
  <si>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</si>
  <si>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</si>
  <si>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</si>
  <si>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</si>
  <si>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</si>
  <si>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</si>
  <si>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</si>
  <si>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</si>
  <si>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</si>
  <si>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</si>
  <si>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</si>
  <si>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</si>
  <si>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</si>
  <si>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</si>
  <si>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</si>
  <si>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</si>
  <si>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</si>
  <si>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</si>
  <si>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</si>
  <si>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</si>
  <si>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</si>
  <si>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</si>
  <si>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</si>
  <si>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</si>
  <si>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</si>
  <si>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</si>
  <si>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</si>
  <si>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</si>
  <si>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</si>
  <si>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</si>
  <si>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</si>
  <si>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</si>
  <si>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</si>
  <si>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</si>
  <si>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</si>
  <si>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</si>
  <si>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</si>
  <si>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</si>
  <si>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</si>
  <si>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</si>
  <si>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</si>
  <si>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</si>
  <si>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</si>
  <si>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</si>
  <si>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</si>
  <si>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</si>
  <si>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</si>
  <si>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</si>
  <si>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</si>
  <si>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</si>
  <si>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</si>
  <si>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</si>
  <si>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</si>
  <si>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</si>
  <si>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</si>
  <si>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</si>
  <si>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</si>
  <si>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</si>
  <si>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</si>
  <si>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</si>
  <si>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</si>
  <si>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</si>
  <si>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</si>
  <si>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</si>
  <si>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</si>
  <si>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</si>
  <si>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</si>
  <si>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</si>
  <si>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</si>
  <si>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</si>
  <si>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</si>
  <si>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</si>
  <si>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</si>
  <si>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</si>
  <si>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</si>
  <si>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</si>
  <si>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</si>
  <si>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</si>
  <si>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</si>
  <si>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</si>
  <si>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</si>
  <si>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</si>
  <si>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</si>
  <si>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</si>
  <si>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</si>
  <si>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</si>
  <si>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</si>
  <si>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</si>
  <si>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</si>
  <si>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</si>
  <si>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</si>
  <si>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</si>
  <si>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</si>
  <si>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</si>
  <si>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</si>
  <si>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</si>
  <si>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</si>
  <si>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</si>
  <si>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</si>
  <si>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</si>
  <si>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</si>
  <si>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</si>
  <si>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</si>
  <si>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</si>
  <si>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</si>
  <si>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</si>
  <si>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</si>
  <si>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</si>
  <si>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</si>
  <si>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</si>
  <si>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</si>
  <si>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</si>
  <si>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</si>
  <si>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</si>
  <si>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</si>
  <si>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</si>
  <si>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</si>
  <si>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</si>
  <si>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</si>
  <si>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</si>
  <si>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</si>
  <si>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</si>
  <si>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</si>
  <si>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</si>
  <si>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</si>
  <si>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</si>
  <si>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</si>
  <si>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</si>
  <si>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</si>
  <si>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</si>
  <si>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</si>
  <si>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</si>
  <si>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</si>
  <si>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</si>
  <si>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</si>
  <si>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</si>
  <si>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</si>
  <si>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</si>
  <si>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</si>
  <si>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</si>
  <si>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</si>
  <si>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</si>
  <si>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</si>
  <si>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</si>
  <si>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</si>
  <si>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</si>
  <si>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</si>
  <si>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</si>
  <si>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</si>
  <si>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</si>
  <si>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</si>
  <si>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</si>
  <si>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</si>
  <si>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</si>
  <si>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</si>
  <si>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</si>
  <si>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</si>
  <si>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</si>
  <si>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</si>
  <si>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</si>
  <si>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</si>
  <si>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</si>
  <si>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</si>
  <si>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</si>
  <si>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</si>
  <si>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</si>
  <si>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</si>
  <si>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</si>
  <si>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</si>
  <si>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</si>
  <si>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</si>
  <si>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</si>
  <si>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</si>
  <si>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</si>
  <si>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</si>
  <si>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</si>
  <si>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</si>
  <si>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</si>
  <si>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</si>
  <si>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</si>
  <si>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</si>
  <si>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</si>
  <si>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</si>
  <si>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</si>
  <si>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</si>
  <si>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</si>
  <si>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</si>
  <si>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</si>
  <si>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</si>
  <si>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</si>
  <si>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</si>
  <si>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</si>
  <si>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</si>
  <si>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</si>
  <si>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</si>
  <si>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</si>
  <si>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</si>
  <si>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</si>
  <si>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</si>
  <si>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</si>
  <si>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</si>
  <si>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</si>
  <si>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</si>
  <si>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</si>
  <si>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</si>
  <si>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</si>
  <si>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</si>
  <si>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</si>
  <si>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</si>
  <si>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</si>
  <si>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</si>
  <si>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</si>
  <si>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</si>
  <si>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</si>
  <si>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</si>
  <si>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</si>
  <si>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</si>
  <si>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</si>
  <si>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</si>
  <si>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</si>
  <si>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</si>
  <si>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</si>
  <si>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</si>
  <si>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</si>
  <si>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</si>
  <si>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</si>
  <si>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</si>
  <si>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</si>
  <si>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</si>
  <si>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</si>
  <si>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</si>
  <si>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</si>
  <si>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</si>
  <si>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</si>
  <si>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</si>
  <si>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</si>
  <si>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</si>
  <si>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</si>
  <si>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</si>
  <si>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</si>
  <si>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</si>
  <si>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</si>
  <si>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</si>
  <si>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</si>
  <si>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</si>
  <si>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</si>
  <si>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</si>
  <si>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</si>
  <si>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</si>
  <si>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</si>
  <si>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</si>
  <si>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</si>
  <si>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</si>
  <si>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</si>
  <si>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</si>
  <si>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</si>
  <si>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</si>
  <si>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</si>
  <si>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</si>
  <si>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</si>
  <si>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</si>
  <si>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</si>
  <si>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</si>
  <si>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</si>
  <si>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</si>
  <si>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</si>
  <si>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</si>
  <si>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</si>
  <si>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</si>
  <si>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</si>
  <si>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</si>
  <si>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</si>
  <si>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</si>
  <si>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</si>
  <si>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</si>
  <si>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</si>
  <si>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</si>
  <si>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</si>
  <si>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</si>
  <si>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</si>
  <si>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</si>
  <si>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</si>
  <si>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</si>
  <si>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</si>
  <si>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</si>
  <si>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</si>
  <si>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</si>
  <si>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</si>
  <si>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</si>
  <si>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</si>
  <si>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</si>
  <si>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</si>
  <si>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</si>
  <si>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</si>
  <si>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</si>
  <si>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</si>
  <si>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</si>
  <si>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</si>
  <si>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</si>
  <si>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</si>
  <si>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</si>
  <si>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</si>
  <si>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</si>
  <si>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</si>
  <si>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</si>
  <si>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</si>
  <si>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</si>
  <si>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</si>
  <si>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</si>
  <si>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</si>
  <si>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</si>
  <si>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</si>
  <si>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</si>
  <si>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</si>
  <si>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</si>
  <si>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</si>
  <si>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</si>
  <si>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</si>
  <si>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</si>
  <si>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</si>
  <si>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</si>
  <si>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</si>
  <si>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</si>
  <si>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</si>
  <si>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</si>
  <si>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</si>
  <si>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</si>
  <si>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</si>
  <si>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</si>
  <si>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</si>
  <si>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</si>
  <si>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</si>
  <si>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</si>
  <si>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</si>
  <si>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</si>
  <si>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</si>
  <si>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</si>
  <si>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</si>
  <si>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</si>
  <si>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</si>
  <si>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</si>
  <si>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</si>
  <si>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</si>
  <si>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</si>
  <si>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</si>
  <si>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</si>
  <si>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</si>
  <si>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</si>
  <si>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</si>
  <si>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</si>
  <si>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</si>
  <si>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</si>
  <si>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</si>
  <si>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</si>
  <si>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</si>
  <si>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</si>
  <si>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</si>
  <si>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</si>
  <si>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</si>
  <si>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</si>
  <si>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</si>
  <si>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</si>
  <si>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</si>
  <si>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</si>
  <si>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</si>
  <si>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</si>
  <si>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</si>
  <si>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</si>
  <si>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</si>
  <si>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</si>
  <si>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</si>
  <si>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</si>
  <si>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</si>
  <si>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</si>
  <si>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</si>
  <si>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</si>
  <si>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</si>
  <si>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</si>
  <si>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</si>
  <si>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</si>
  <si>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</si>
  <si>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</si>
  <si>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</si>
  <si>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</si>
  <si>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</si>
  <si>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</si>
  <si>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</si>
  <si>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</si>
  <si>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</si>
  <si>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</si>
  <si>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</si>
  <si>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</si>
  <si>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</si>
  <si>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</si>
  <si>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</si>
  <si>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</si>
  <si>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</si>
  <si>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</si>
  <si>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</si>
  <si>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</si>
  <si>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</si>
  <si>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</si>
  <si>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</si>
  <si>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</si>
  <si>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</si>
  <si>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</si>
  <si>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</si>
  <si>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</si>
  <si>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</si>
  <si>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</si>
  <si>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</si>
  <si>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</si>
  <si>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</si>
  <si>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</si>
  <si>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</si>
  <si>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</si>
  <si>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</si>
  <si>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</si>
  <si>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</si>
  <si>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</si>
  <si>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</si>
  <si>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</si>
  <si>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</si>
  <si>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</si>
  <si>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</si>
  <si>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</si>
  <si>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</si>
  <si>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</si>
  <si>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</si>
  <si>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</si>
  <si>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</si>
  <si>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</si>
  <si>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</si>
  <si>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</si>
  <si>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</si>
  <si>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</si>
  <si>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</si>
  <si>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</si>
  <si>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</si>
  <si>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</si>
  <si>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</si>
  <si>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</si>
  <si>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</si>
  <si>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</si>
  <si>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</si>
  <si>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</si>
  <si>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</si>
  <si>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</si>
  <si>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</si>
  <si>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</si>
  <si>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</si>
  <si>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</si>
  <si>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</si>
  <si>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</si>
  <si>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</si>
  <si>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</si>
  <si>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</si>
  <si>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</si>
  <si>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</si>
  <si>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</si>
  <si>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</si>
  <si>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</si>
  <si>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</si>
  <si>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</si>
  <si>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</si>
  <si>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</si>
  <si>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</si>
  <si>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</si>
  <si>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</si>
  <si>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</si>
  <si>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</si>
  <si>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</si>
  <si>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</si>
  <si>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</si>
  <si>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</si>
  <si>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</si>
  <si>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</si>
  <si>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</si>
  <si>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</si>
  <si>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</si>
  <si>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</si>
  <si>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</si>
  <si>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</si>
  <si>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</si>
  <si>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</si>
  <si>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</si>
  <si>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</si>
  <si>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</si>
  <si>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</si>
  <si>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</si>
  <si>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</si>
  <si>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</si>
  <si>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</si>
  <si>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</si>
  <si>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</si>
  <si>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</si>
  <si>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</si>
  <si>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</si>
  <si>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</si>
  <si>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</si>
  <si>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</si>
  <si>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</si>
  <si>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</si>
  <si>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</si>
  <si>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</si>
  <si>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</si>
  <si>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</si>
  <si>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</si>
  <si>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</si>
  <si>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</si>
  <si>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</si>
  <si>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</si>
  <si>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</si>
  <si>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</si>
  <si>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</si>
  <si>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</si>
  <si>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</si>
  <si>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</si>
  <si>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</si>
  <si>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</si>
  <si>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</si>
  <si>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</si>
  <si>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</si>
  <si>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</si>
  <si>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</si>
  <si>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</si>
  <si>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</si>
  <si>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</si>
  <si>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</si>
  <si>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</si>
  <si>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</si>
  <si>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</si>
  <si>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</si>
  <si>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</si>
  <si>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</si>
  <si>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</si>
  <si>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</si>
  <si>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</si>
  <si>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</si>
  <si>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</si>
  <si>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</si>
  <si>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</si>
  <si>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</si>
  <si>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</si>
  <si>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</si>
  <si>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</si>
  <si>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</si>
  <si>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</si>
  <si>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</si>
  <si>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</si>
  <si>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</si>
  <si>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</si>
  <si>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</si>
  <si>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</si>
  <si>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</si>
  <si>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</si>
  <si>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</si>
  <si>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</si>
  <si>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</si>
  <si>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</si>
  <si>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</si>
  <si>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</si>
  <si>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</si>
  <si>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</si>
  <si>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</si>
  <si>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</si>
  <si>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</si>
  <si>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</si>
  <si>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</si>
  <si>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</si>
  <si>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</si>
  <si>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</si>
  <si>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</si>
  <si>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</si>
  <si>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</si>
  <si>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</si>
  <si>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</si>
  <si>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</si>
  <si>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</si>
  <si>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</si>
  <si>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</si>
  <si>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</si>
  <si>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</si>
  <si>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</si>
  <si>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</si>
  <si>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</si>
  <si>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</si>
  <si>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</si>
  <si>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</si>
  <si>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</si>
  <si>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</si>
  <si>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</si>
  <si>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</si>
  <si>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</si>
  <si>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</si>
  <si>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</si>
  <si>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</si>
  <si>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</si>
  <si>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</si>
  <si>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</si>
  <si>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</si>
  <si>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</si>
  <si>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</si>
  <si>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</si>
  <si>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</si>
  <si>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</si>
  <si>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</si>
  <si>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</si>
  <si>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</si>
  <si>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</si>
  <si>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</si>
  <si>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</si>
  <si>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</si>
  <si>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</si>
  <si>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</si>
  <si>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</si>
  <si>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</si>
  <si>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</si>
  <si>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</si>
  <si>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</si>
  <si>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</si>
  <si>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</si>
  <si>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</si>
  <si>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</si>
  <si>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</si>
  <si>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</si>
  <si>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</si>
  <si>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</si>
  <si>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</si>
  <si>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</si>
  <si>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</si>
  <si>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</si>
  <si>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</si>
  <si>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</si>
  <si>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</si>
  <si>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</si>
  <si>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</si>
  <si>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</si>
  <si>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</si>
  <si>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</si>
  <si>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</si>
  <si>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</si>
  <si>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</si>
  <si>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</si>
  <si>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</si>
  <si>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</si>
  <si>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</si>
  <si>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</si>
  <si>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</si>
  <si>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</si>
  <si>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</si>
  <si>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</si>
  <si>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</si>
  <si>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</si>
  <si>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</si>
  <si>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</si>
  <si>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</si>
  <si>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</si>
  <si>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</si>
  <si>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</si>
  <si>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</si>
  <si>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</si>
  <si>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</si>
  <si>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</si>
  <si>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</si>
  <si>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</si>
  <si>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</si>
  <si>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</si>
  <si>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</si>
  <si>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</si>
  <si>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</si>
  <si>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</si>
  <si>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</si>
  <si>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</si>
  <si>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</si>
  <si>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</si>
  <si>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</si>
  <si>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</si>
  <si>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</si>
  <si>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</si>
  <si>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</si>
  <si>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</si>
  <si>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</si>
  <si>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</si>
  <si>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</si>
  <si>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</si>
  <si>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</si>
  <si>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</si>
  <si>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</si>
  <si>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</si>
  <si>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</si>
  <si>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</si>
  <si>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</si>
  <si>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</si>
  <si>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</si>
  <si>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</si>
  <si>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</si>
  <si>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</si>
  <si>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</si>
  <si>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</si>
  <si>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</si>
  <si>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</si>
  <si>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</si>
  <si>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</si>
  <si>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</si>
  <si>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</si>
  <si>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</si>
  <si>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</si>
  <si>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</si>
  <si>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</si>
  <si>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</si>
  <si>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</si>
  <si>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</si>
  <si>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</si>
  <si>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</si>
  <si>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</si>
  <si>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</si>
  <si>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</si>
  <si>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</si>
  <si>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</si>
  <si>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</si>
  <si>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</si>
  <si>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</si>
  <si>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</si>
  <si>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</si>
  <si>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</si>
  <si>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</si>
  <si>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</si>
  <si>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</si>
  <si>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</si>
  <si>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</si>
  <si>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</si>
  <si>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</si>
  <si>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</si>
  <si>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</si>
  <si>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</si>
  <si>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</si>
  <si>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</si>
  <si>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</si>
  <si>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</si>
  <si>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</si>
  <si>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</si>
  <si>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</si>
  <si>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</si>
  <si>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</si>
  <si>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</si>
  <si>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</si>
  <si>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</si>
  <si>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</si>
  <si>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</si>
  <si>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</si>
  <si>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</si>
  <si>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</si>
  <si>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</si>
  <si>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</si>
  <si>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</si>
  <si>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</si>
  <si>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</si>
  <si>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</si>
  <si>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</si>
  <si>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</si>
  <si>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</si>
  <si>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</si>
  <si>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</si>
  <si>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</si>
  <si>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</si>
  <si>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</si>
  <si>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</si>
  <si>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</si>
  <si>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</si>
  <si>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</si>
  <si>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</si>
  <si>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</si>
  <si>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</si>
  <si>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</si>
  <si>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</si>
  <si>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</si>
  <si>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</si>
  <si>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</si>
  <si>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</si>
  <si>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</si>
  <si>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</si>
  <si>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</si>
  <si>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</si>
  <si>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</si>
  <si>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</si>
  <si>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</si>
  <si>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</si>
  <si>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</si>
  <si>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</si>
  <si>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</si>
  <si>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</si>
  <si>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</si>
  <si>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</si>
  <si>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</si>
  <si>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</si>
  <si>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</si>
  <si>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</si>
  <si>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</si>
  <si>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</si>
  <si>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</si>
  <si>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</si>
  <si>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</si>
  <si>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</si>
  <si>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</si>
  <si>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</si>
  <si>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</si>
  <si>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</si>
  <si>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</si>
  <si>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</si>
  <si>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</si>
  <si>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</si>
  <si>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</si>
  <si>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</si>
  <si>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</si>
  <si>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</si>
  <si>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</si>
  <si>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</si>
  <si>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</si>
  <si>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</si>
  <si>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</si>
  <si>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</si>
  <si>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</si>
  <si>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</si>
  <si>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</si>
  <si>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</si>
  <si>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</si>
  <si>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</si>
  <si>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</si>
  <si>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</si>
  <si>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</si>
  <si>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</si>
  <si>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</si>
  <si>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</si>
  <si>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</si>
  <si>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</si>
  <si>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</si>
  <si>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</si>
  <si>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</si>
  <si>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</si>
  <si>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</si>
  <si>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</si>
  <si>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</si>
  <si>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</si>
  <si>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</si>
  <si>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</si>
  <si>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</si>
  <si>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</si>
  <si>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</si>
  <si>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</si>
  <si>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</si>
  <si>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</si>
  <si>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</si>
  <si>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</si>
  <si>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</si>
  <si>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</si>
  <si>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</si>
  <si>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</si>
  <si>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</si>
  <si>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</si>
  <si>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</si>
  <si>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</si>
  <si>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</si>
  <si>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</si>
  <si>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</si>
  <si>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</si>
  <si>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</si>
  <si>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</si>
  <si>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</si>
  <si>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</si>
  <si>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</si>
  <si>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</si>
  <si>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</si>
  <si>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</si>
  <si>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</si>
  <si>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</si>
  <si>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</si>
  <si>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</si>
  <si>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</si>
  <si>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</si>
  <si>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</si>
  <si>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</si>
  <si>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</si>
  <si>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</si>
  <si>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</si>
  <si>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</si>
  <si>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</si>
  <si>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</si>
  <si>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</si>
  <si>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</si>
  <si>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</si>
  <si>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</si>
  <si>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</si>
  <si>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</si>
  <si>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</si>
  <si>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</si>
  <si>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</si>
  <si>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</si>
  <si>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</si>
  <si>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</si>
  <si>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</si>
  <si>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</si>
  <si>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</si>
  <si>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</si>
  <si>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</si>
  <si>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</si>
  <si>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</si>
  <si>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</si>
  <si>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</si>
  <si>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</si>
  <si>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</si>
  <si>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</si>
  <si>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</si>
  <si>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</si>
  <si>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</si>
  <si>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</si>
  <si>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</si>
  <si>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</si>
  <si>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</si>
  <si>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</si>
  <si>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</si>
  <si>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</si>
  <si>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</si>
  <si>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</si>
  <si>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</si>
  <si>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</si>
  <si>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</si>
  <si>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</si>
  <si>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</si>
  <si>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</si>
  <si>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</si>
  <si>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</si>
  <si>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</si>
  <si>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</si>
  <si>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</si>
  <si>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</si>
  <si>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</si>
  <si>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</si>
  <si>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</si>
  <si>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</si>
  <si>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</si>
  <si>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</si>
  <si>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</si>
  <si>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</si>
  <si>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</si>
  <si>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</si>
  <si>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</si>
  <si>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</si>
  <si>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</si>
  <si>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</si>
  <si>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</si>
  <si>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</si>
  <si>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</si>
  <si>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</si>
  <si>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</si>
  <si>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</si>
  <si>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</si>
  <si>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</si>
  <si>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</si>
  <si>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</si>
  <si>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</si>
  <si>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</si>
  <si>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</si>
  <si>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</si>
  <si>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</si>
  <si>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</si>
  <si>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</si>
  <si>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</si>
  <si>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</si>
  <si>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</si>
  <si>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</si>
  <si>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</si>
  <si>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</si>
  <si>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</si>
  <si>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</si>
  <si>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</si>
  <si>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</si>
  <si>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</si>
  <si>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</si>
  <si>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</si>
  <si>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</si>
  <si>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</si>
  <si>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</si>
  <si>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</si>
  <si>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</si>
  <si>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</si>
  <si>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</si>
  <si>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</si>
  <si>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</si>
  <si>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</si>
  <si>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</si>
  <si>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</si>
  <si>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</si>
  <si>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</si>
  <si>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</si>
  <si>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</si>
  <si>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</si>
  <si>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</si>
  <si>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</si>
  <si>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</si>
  <si>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</si>
  <si>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</si>
  <si>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</si>
  <si>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</si>
  <si>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</si>
  <si>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</si>
  <si>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</si>
  <si>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</si>
  <si>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</si>
  <si>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</si>
  <si>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</si>
  <si>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</si>
  <si>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</si>
  <si>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</si>
  <si>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</si>
  <si>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</si>
  <si>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</si>
  <si>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</si>
  <si>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</si>
  <si>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</si>
  <si>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</si>
  <si>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</si>
  <si>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</si>
  <si>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</si>
  <si>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</si>
  <si>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</si>
  <si>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</si>
  <si>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</si>
  <si>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</si>
  <si>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</si>
  <si>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</si>
  <si>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</si>
  <si>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</si>
  <si>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</si>
  <si>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</si>
  <si>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</si>
  <si>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</si>
  <si>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</si>
  <si>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</si>
  <si>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</si>
  <si>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</si>
  <si>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</si>
  <si>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</si>
  <si>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</si>
  <si>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</si>
  <si>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</si>
  <si>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</si>
  <si>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</si>
  <si>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</si>
  <si>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</si>
  <si>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</si>
  <si>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</si>
  <si>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</si>
  <si>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</si>
  <si>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</si>
  <si>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</si>
  <si>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</si>
  <si>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</si>
  <si>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</si>
  <si>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</si>
  <si>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</si>
  <si>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</si>
  <si>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</si>
  <si>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</si>
  <si>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</si>
  <si>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</si>
  <si>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</si>
  <si>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</si>
  <si>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</si>
  <si>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</si>
  <si>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</si>
  <si>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</si>
  <si>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</si>
  <si>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</si>
  <si>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</si>
  <si>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</si>
  <si>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</si>
  <si>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</si>
  <si>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</si>
  <si>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</si>
  <si>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</si>
  <si>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</si>
  <si>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</si>
  <si>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</si>
  <si>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</si>
  <si>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</si>
  <si>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</si>
  <si>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</si>
  <si>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</si>
  <si>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</si>
  <si>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</si>
  <si>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</si>
  <si>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</si>
  <si>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</si>
  <si>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</si>
  <si>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</si>
  <si>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</si>
  <si>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</si>
  <si>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</si>
  <si>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</si>
  <si>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</si>
  <si>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</si>
  <si>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</si>
  <si>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</si>
  <si>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</si>
  <si>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</si>
  <si>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</si>
  <si>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</si>
  <si>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</si>
  <si>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</si>
  <si>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</si>
  <si>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</si>
  <si>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</si>
  <si>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</si>
  <si>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</si>
  <si>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</si>
  <si>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</si>
  <si>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</si>
  <si>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</si>
  <si>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</si>
  <si>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</si>
  <si>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</si>
  <si>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</si>
  <si>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</si>
  <si>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</si>
  <si>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</si>
  <si>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</si>
  <si>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</si>
  <si>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</si>
  <si>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</si>
  <si>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</si>
  <si>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</si>
  <si>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</si>
  <si>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</si>
  <si>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</si>
  <si>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</si>
  <si>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</si>
  <si>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</si>
  <si>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</si>
  <si>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</si>
  <si>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</si>
  <si>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</si>
  <si>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</si>
  <si>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</si>
  <si>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</si>
  <si>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</si>
  <si>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</si>
  <si>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</si>
  <si>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</si>
  <si>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</si>
  <si>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</si>
  <si>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</si>
  <si>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</si>
  <si>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</si>
  <si>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</si>
  <si>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</si>
  <si>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</si>
  <si>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</si>
  <si>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</si>
  <si>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</si>
  <si>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</si>
  <si>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</si>
  <si>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</si>
  <si>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</si>
  <si>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</si>
  <si>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</si>
  <si>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</si>
  <si>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</si>
  <si>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</si>
  <si>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</si>
  <si>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</si>
  <si>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</si>
  <si>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</si>
  <si>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</si>
  <si>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</si>
  <si>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</si>
  <si>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</si>
  <si>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</si>
  <si>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</si>
  <si>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</si>
  <si>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</si>
  <si>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</si>
  <si>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</si>
  <si>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</si>
  <si>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</si>
  <si>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</si>
  <si>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</si>
  <si>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</si>
  <si>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</si>
  <si>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</si>
  <si>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</si>
  <si>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</si>
  <si>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</si>
  <si>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</si>
  <si>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</si>
  <si>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</si>
  <si>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</si>
  <si>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</si>
  <si>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</si>
  <si>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</si>
  <si>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</si>
  <si>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</si>
  <si>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</si>
  <si>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</si>
  <si>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</si>
  <si>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</si>
  <si>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</si>
  <si>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</si>
  <si>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</si>
  <si>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</si>
  <si>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</si>
  <si>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</si>
  <si>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</si>
  <si>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</si>
  <si>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</si>
  <si>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</si>
  <si>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</si>
  <si>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</si>
  <si>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</si>
  <si>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</si>
  <si>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</si>
  <si>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</si>
  <si>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</si>
  <si>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</si>
  <si>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</si>
  <si>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</si>
  <si>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</si>
  <si>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</si>
  <si>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</si>
  <si>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</si>
  <si>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</si>
  <si>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</si>
  <si>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</si>
  <si>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</si>
  <si>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</si>
  <si>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</si>
  <si>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</si>
  <si>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</si>
  <si>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</si>
  <si>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</si>
  <si>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</si>
  <si>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</si>
  <si>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</si>
  <si>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</si>
  <si>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</si>
  <si>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</si>
  <si>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</si>
  <si>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</si>
  <si>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</si>
  <si>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</si>
  <si>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</si>
  <si>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</si>
  <si>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</si>
  <si>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</si>
  <si>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</si>
  <si>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</si>
  <si>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</si>
  <si>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</si>
  <si>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</si>
  <si>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</si>
  <si>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</si>
  <si>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</si>
  <si>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</si>
  <si>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</si>
  <si>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</si>
  <si>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</si>
  <si>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</si>
  <si>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</si>
  <si>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</si>
  <si>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</si>
  <si>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</si>
  <si>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</si>
  <si>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</si>
  <si>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</si>
  <si>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</si>
  <si>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</si>
  <si>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</si>
  <si>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</si>
  <si>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</si>
  <si>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</si>
  <si>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</si>
  <si>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</si>
  <si>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</si>
  <si>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</si>
  <si>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</si>
  <si>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</si>
  <si>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</si>
  <si>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</si>
  <si>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</si>
  <si>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</si>
  <si>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</si>
  <si>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</si>
  <si>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</si>
  <si>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</si>
  <si>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</si>
  <si>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</si>
  <si>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</si>
  <si>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</si>
  <si>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</si>
  <si>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</si>
  <si>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</si>
  <si>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</si>
  <si>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</si>
  <si>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</si>
  <si>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</si>
  <si>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</si>
  <si>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</si>
  <si>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</si>
  <si>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</si>
  <si>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</si>
  <si>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</si>
  <si>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</si>
  <si>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</si>
  <si>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</si>
  <si>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</si>
  <si>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</si>
  <si>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</si>
  <si>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</si>
  <si>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</si>
  <si>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</si>
  <si>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</si>
  <si>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</si>
  <si>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</si>
  <si>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</si>
  <si>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</si>
  <si>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</si>
  <si>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</si>
  <si>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</si>
  <si>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</si>
  <si>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</si>
  <si>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</si>
  <si>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</si>
  <si>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</si>
  <si>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</si>
  <si>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</si>
  <si>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</si>
  <si>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</si>
  <si>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</si>
  <si>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</si>
  <si>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</si>
  <si>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</si>
  <si>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</si>
  <si>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</si>
  <si>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</si>
  <si>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</si>
  <si>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</si>
  <si>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</si>
  <si>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</si>
  <si>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</si>
  <si>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</si>
  <si>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</si>
  <si>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</si>
  <si>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</si>
  <si>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</si>
  <si>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</si>
  <si>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</si>
  <si>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</si>
  <si>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</si>
  <si>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</si>
  <si>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</si>
  <si>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</si>
  <si>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</si>
  <si>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</si>
  <si>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</si>
  <si>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</si>
  <si>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</si>
  <si>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</si>
  <si>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</si>
  <si>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</si>
  <si>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</si>
  <si>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</si>
  <si>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</si>
  <si>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</si>
  <si>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</si>
  <si>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</si>
  <si>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</si>
  <si>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</si>
  <si>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</si>
  <si>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</si>
  <si>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</si>
  <si>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</si>
  <si>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</si>
  <si>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</si>
  <si>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</si>
  <si>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</si>
  <si>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</si>
  <si>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</si>
  <si>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</si>
  <si>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</si>
  <si>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</si>
  <si>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</si>
  <si>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</si>
  <si>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</si>
  <si>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</si>
  <si>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</si>
  <si>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</si>
  <si>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</si>
  <si>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</si>
  <si>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</si>
  <si>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</si>
  <si>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</si>
  <si>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</si>
  <si>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</si>
  <si>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</si>
  <si>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</si>
  <si>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</si>
  <si>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</si>
  <si>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</si>
  <si>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</si>
  <si>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</si>
  <si>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</si>
  <si>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</si>
  <si>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</si>
  <si>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</si>
  <si>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</si>
  <si>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</si>
  <si>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</si>
  <si>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</si>
  <si>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</si>
  <si>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</si>
  <si>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</si>
  <si>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</si>
  <si>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</si>
  <si>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</si>
  <si>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</si>
  <si>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</si>
  <si>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</si>
  <si>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</si>
  <si>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</si>
  <si>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</si>
  <si>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</si>
  <si>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</si>
  <si>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</si>
  <si>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</si>
  <si>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</si>
  <si>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</si>
  <si>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</si>
  <si>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</si>
  <si>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</si>
  <si>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</si>
  <si>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</si>
  <si>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</si>
  <si>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</si>
  <si>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</si>
  <si>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</si>
  <si>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</si>
  <si>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</si>
  <si>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</si>
  <si>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</si>
  <si>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</si>
  <si>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</si>
  <si>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</si>
  <si>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</si>
  <si>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</si>
  <si>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</si>
  <si>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</si>
  <si>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</si>
  <si>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</si>
  <si>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</si>
  <si>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</si>
  <si>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</si>
  <si>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</si>
  <si>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</si>
  <si>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</si>
  <si>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</si>
  <si>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</si>
  <si>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</si>
  <si>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</si>
  <si>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</si>
  <si>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</si>
  <si>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</si>
  <si>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</si>
  <si>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</si>
  <si>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</si>
  <si>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</si>
  <si>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</si>
  <si>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</si>
  <si>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</si>
  <si>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</si>
  <si>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</si>
  <si>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</si>
  <si>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</si>
  <si>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</si>
  <si>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</si>
  <si>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</si>
  <si>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</si>
  <si>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</si>
  <si>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</si>
  <si>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</si>
  <si>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</si>
  <si>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</si>
  <si>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</si>
  <si>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</si>
  <si>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</si>
  <si>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</si>
  <si>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</si>
  <si>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</si>
  <si>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</si>
  <si>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</si>
  <si>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</si>
  <si>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</si>
  <si>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</si>
  <si>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</si>
  <si>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</si>
  <si>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</si>
  <si>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</si>
  <si>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</si>
  <si>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</si>
  <si>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</si>
  <si>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</si>
  <si>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</si>
  <si>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</si>
  <si>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</si>
  <si>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</si>
  <si>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</si>
  <si>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</si>
  <si>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</si>
  <si>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</si>
  <si>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</si>
  <si>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</si>
  <si>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</si>
  <si>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</si>
  <si>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</si>
  <si>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</si>
  <si>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</si>
  <si>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</si>
  <si>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</si>
  <si>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</si>
  <si>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</si>
  <si>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</si>
  <si>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</si>
  <si>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</si>
  <si>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</si>
  <si>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</si>
  <si>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</si>
  <si>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</si>
  <si>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</si>
  <si>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</si>
  <si>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</si>
  <si>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</si>
  <si>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</si>
  <si>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</si>
  <si>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</si>
  <si>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</si>
  <si>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</si>
  <si>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</si>
  <si>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</si>
  <si>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</si>
  <si>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</si>
  <si>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</si>
  <si>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</si>
  <si>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</si>
  <si>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</si>
  <si>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</si>
  <si>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</si>
  <si>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</si>
  <si>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</si>
  <si>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</si>
  <si>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</si>
  <si>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</si>
  <si>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</si>
  <si>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</si>
  <si>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</si>
  <si>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</si>
  <si>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</si>
  <si>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</si>
  <si>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</si>
  <si>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</si>
  <si>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</si>
  <si>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</si>
  <si>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</si>
  <si>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</si>
  <si>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</si>
  <si>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</si>
  <si>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</si>
  <si>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</si>
  <si>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</si>
  <si>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</si>
  <si>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</si>
  <si>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</si>
  <si>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</si>
  <si>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</si>
  <si>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</si>
  <si>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</si>
  <si>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</si>
  <si>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</si>
  <si>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</si>
  <si>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</si>
  <si>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</si>
  <si>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</si>
  <si>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</si>
  <si>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</si>
  <si>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</si>
  <si>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</si>
  <si>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</si>
  <si>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</si>
  <si>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</si>
  <si>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</si>
  <si>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</si>
  <si>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</si>
  <si>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</si>
  <si>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</si>
  <si>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</si>
  <si>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</si>
  <si>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</si>
  <si>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</si>
  <si>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</si>
  <si>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</si>
  <si>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</si>
  <si>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</si>
  <si>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</si>
  <si>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</si>
  <si>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</si>
  <si>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</si>
  <si>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</si>
  <si>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</si>
  <si>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</si>
  <si>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</si>
  <si>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</si>
  <si>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</si>
  <si>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</si>
  <si>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</si>
  <si>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</si>
  <si>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</si>
  <si>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</si>
  <si>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</si>
  <si>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</si>
  <si>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</si>
  <si>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</si>
  <si>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</si>
  <si>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</si>
  <si>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</si>
  <si>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</si>
  <si>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</si>
  <si>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</si>
  <si>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</si>
  <si>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</si>
  <si>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</si>
  <si>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</si>
  <si>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</si>
  <si>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</si>
  <si>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</si>
  <si>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</si>
  <si>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</si>
  <si>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</si>
  <si>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</si>
  <si>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</si>
  <si>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</si>
  <si>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</si>
  <si>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</si>
  <si>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</si>
  <si>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</si>
  <si>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</si>
  <si>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</si>
  <si>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</si>
  <si>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</si>
  <si>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</si>
  <si>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</si>
  <si>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</si>
  <si>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</si>
  <si>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</si>
  <si>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</si>
  <si>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</si>
  <si>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</si>
  <si>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</si>
  <si>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</si>
  <si>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</si>
  <si>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</si>
  <si>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</si>
  <si>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</si>
  <si>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</si>
  <si>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</si>
  <si>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</si>
  <si>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</si>
  <si>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</si>
  <si>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</si>
  <si>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</si>
  <si>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</si>
  <si>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</si>
  <si>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</si>
  <si>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</si>
  <si>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</si>
  <si>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</si>
  <si>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</si>
  <si>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</si>
  <si>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</si>
  <si>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</si>
  <si>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</si>
  <si>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</si>
  <si>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</si>
  <si>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</si>
  <si>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</si>
  <si>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</si>
  <si>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</si>
  <si>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</si>
  <si>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</si>
  <si>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</si>
  <si>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</si>
  <si>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</si>
  <si>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</si>
  <si>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</si>
  <si>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</si>
  <si>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</si>
  <si>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</si>
  <si>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</si>
  <si>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</si>
  <si>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</si>
  <si>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</si>
  <si>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</si>
  <si>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</si>
  <si>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</si>
  <si>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</si>
  <si>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</si>
  <si>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</si>
  <si>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</si>
  <si>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</si>
  <si>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</si>
  <si>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</si>
  <si>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</si>
  <si>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</si>
  <si>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</si>
  <si>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</si>
  <si>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</si>
  <si>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</si>
  <si>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</si>
  <si>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</si>
  <si>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</si>
  <si>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</si>
  <si>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</si>
  <si>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</si>
  <si>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</si>
  <si>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</si>
  <si>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</si>
  <si>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</si>
  <si>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</si>
  <si>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</si>
  <si>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</si>
  <si>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</si>
  <si>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</si>
  <si>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</si>
  <si>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</si>
  <si>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</si>
  <si>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</si>
  <si>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</si>
  <si>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</si>
  <si>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</si>
  <si>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</si>
  <si>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</si>
  <si>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</si>
  <si>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</si>
  <si>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</si>
  <si>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</si>
  <si>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</si>
  <si>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</si>
  <si>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</si>
  <si>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</si>
  <si>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</si>
  <si>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</si>
  <si>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</si>
  <si>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</si>
  <si>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</si>
  <si>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</si>
  <si>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</si>
  <si>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</si>
  <si>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</si>
  <si>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</si>
  <si>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</si>
  <si>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</si>
  <si>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</si>
  <si>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</si>
  <si>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</si>
  <si>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</si>
  <si>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</si>
  <si>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</si>
  <si>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</si>
  <si>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</si>
  <si>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</si>
  <si>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</si>
  <si>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</si>
  <si>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</si>
  <si>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</si>
  <si>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</si>
  <si>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</si>
  <si>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</si>
  <si>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</si>
  <si>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</si>
  <si>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</si>
  <si>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</si>
  <si>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</si>
  <si>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</si>
  <si>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</si>
  <si>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</si>
  <si>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</si>
  <si>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</si>
  <si>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</si>
  <si>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</si>
  <si>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</si>
  <si>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</si>
  <si>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</si>
  <si>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</si>
  <si>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</si>
  <si>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</si>
  <si>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</si>
  <si>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</si>
  <si>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</si>
  <si>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</si>
  <si>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</si>
  <si>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</si>
  <si>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</si>
  <si>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</si>
  <si>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</si>
  <si>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</si>
  <si>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</si>
  <si>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</si>
  <si>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</si>
  <si>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</si>
  <si>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</si>
  <si>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</si>
  <si>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</si>
  <si>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</si>
  <si>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</si>
  <si>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</si>
  <si>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</si>
  <si>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</si>
  <si>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</si>
  <si>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</si>
  <si>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</si>
  <si>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</si>
  <si>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</si>
  <si>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</si>
  <si>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</si>
  <si>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</si>
  <si>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</si>
  <si>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</si>
  <si>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</si>
  <si>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</si>
  <si>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</si>
  <si>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</si>
  <si>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</si>
  <si>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</si>
  <si>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</si>
  <si>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</si>
  <si>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</si>
  <si>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</si>
  <si>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</si>
  <si>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</si>
  <si>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</si>
  <si>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</si>
  <si>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</si>
  <si>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</si>
  <si>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</si>
  <si>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</si>
  <si>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</si>
  <si>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</si>
  <si>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</si>
  <si>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</si>
  <si>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</si>
  <si>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</si>
  <si>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</si>
  <si>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</si>
  <si>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</si>
  <si>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</si>
  <si>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</si>
  <si>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</si>
  <si>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</si>
  <si>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</si>
  <si>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</si>
  <si>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</si>
  <si>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</si>
  <si>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</si>
  <si>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</si>
  <si>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</si>
  <si>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</si>
  <si>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</si>
  <si>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</si>
  <si>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</si>
  <si>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</si>
  <si>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</si>
  <si>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</si>
  <si>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</si>
  <si>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</si>
  <si>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</si>
  <si>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</si>
  <si>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</si>
  <si>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</si>
  <si>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</si>
  <si>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</si>
  <si>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</si>
  <si>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</si>
  <si>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</si>
  <si>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</si>
  <si>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</si>
  <si>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</si>
  <si>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</si>
  <si>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</si>
  <si>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</si>
  <si>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</si>
  <si>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</si>
  <si>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</si>
  <si>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</si>
  <si>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</si>
  <si>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</si>
  <si>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</si>
  <si>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</si>
  <si>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</si>
  <si>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</si>
  <si>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</si>
  <si>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</si>
  <si>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</si>
  <si>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</si>
  <si>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</si>
  <si>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</si>
  <si>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</si>
  <si>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</si>
  <si>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</si>
  <si>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</si>
  <si>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</si>
  <si>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</si>
  <si>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</si>
  <si>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</si>
  <si>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</si>
  <si>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</si>
  <si>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</si>
  <si>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</si>
  <si>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</si>
  <si>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</si>
  <si>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</si>
  <si>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</si>
  <si>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</si>
  <si>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</si>
  <si>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</si>
  <si>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</si>
  <si>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</si>
  <si>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</si>
  <si>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</si>
  <si>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</si>
  <si>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</si>
  <si>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</si>
  <si>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</si>
  <si>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</si>
  <si>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</si>
  <si>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</si>
  <si>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</si>
  <si>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</si>
  <si>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</si>
  <si>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</si>
  <si>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</si>
  <si>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</si>
  <si>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</si>
  <si>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</si>
  <si>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</si>
  <si>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</si>
  <si>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</si>
  <si>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</si>
  <si>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</si>
  <si>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</si>
  <si>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</si>
  <si>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</si>
  <si>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</si>
  <si>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</si>
  <si>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</si>
  <si>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</si>
  <si>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</si>
  <si>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</si>
  <si>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</si>
  <si>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</si>
  <si>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</si>
  <si>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</si>
  <si>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</si>
  <si>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</si>
  <si>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</si>
  <si>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</si>
  <si>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</si>
  <si>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</si>
  <si>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</si>
  <si>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</si>
  <si>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</si>
  <si>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</si>
  <si>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</si>
  <si>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</si>
  <si>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</si>
  <si>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</si>
  <si>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</si>
  <si>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</si>
  <si>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</si>
  <si>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</si>
  <si>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</si>
  <si>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</si>
  <si>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</si>
  <si>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</si>
  <si>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</si>
  <si>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</si>
  <si>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</si>
  <si>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</si>
  <si>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</si>
  <si>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</si>
  <si>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</si>
  <si>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</si>
  <si>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</si>
  <si>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</si>
  <si>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</si>
  <si>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</si>
  <si>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</si>
  <si>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</si>
  <si>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</si>
  <si>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</si>
  <si>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</si>
  <si>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</si>
  <si>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</si>
  <si>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</si>
  <si>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</si>
  <si>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</si>
  <si>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</si>
  <si>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</si>
  <si>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</si>
  <si>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</si>
  <si>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</si>
  <si>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</si>
  <si>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</si>
  <si>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</si>
  <si>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</si>
  <si>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</si>
  <si>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</si>
  <si>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</si>
  <si>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</si>
  <si>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</si>
  <si>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</si>
  <si>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</si>
  <si>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</si>
  <si>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</si>
  <si>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</si>
  <si>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</si>
  <si>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</si>
  <si>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</si>
  <si>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</si>
  <si>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</si>
  <si>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</si>
  <si>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</si>
  <si>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</si>
  <si>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</si>
  <si>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</si>
  <si>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</si>
  <si>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</si>
  <si>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</si>
  <si>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</si>
  <si>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</si>
  <si>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</si>
  <si>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</si>
  <si>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</si>
  <si>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</si>
  <si>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</si>
  <si>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</si>
  <si>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</si>
  <si>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</si>
  <si>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</si>
  <si>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</si>
  <si>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</si>
  <si>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</si>
  <si>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</si>
  <si>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</si>
  <si>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</si>
  <si>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</si>
  <si>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</si>
  <si>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</si>
  <si>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</si>
  <si>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</si>
  <si>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</si>
  <si>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</si>
  <si>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</si>
  <si>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</si>
  <si>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</si>
  <si>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</si>
  <si>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</si>
  <si>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</si>
  <si>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</si>
  <si>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</si>
  <si>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</si>
  <si>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</si>
  <si>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</si>
  <si>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</si>
  <si>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</si>
  <si>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</si>
  <si>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</si>
  <si>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</si>
  <si>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</si>
  <si>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</si>
  <si>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</si>
  <si>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</si>
  <si>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</si>
  <si>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</si>
  <si>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</si>
  <si>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</si>
  <si>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</si>
  <si>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</si>
  <si>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</si>
  <si>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</si>
  <si>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</si>
  <si>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</si>
  <si>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</si>
  <si>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</si>
  <si>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</si>
  <si>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</si>
  <si>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</si>
  <si>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</si>
  <si>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</si>
  <si>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</si>
  <si>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</si>
  <si>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</si>
  <si>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</si>
  <si>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</si>
  <si>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</si>
  <si>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</si>
  <si>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</si>
  <si>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</si>
  <si>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</si>
  <si>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</si>
  <si>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</si>
  <si>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</si>
  <si>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</si>
  <si>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</si>
  <si>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</si>
  <si>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</si>
  <si>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</si>
  <si>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</si>
  <si>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</si>
  <si>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</si>
  <si>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</si>
  <si>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</si>
  <si>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</si>
  <si>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</si>
  <si>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</si>
  <si>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</si>
  <si>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</si>
  <si>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</si>
  <si>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</si>
  <si>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</si>
  <si>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</si>
  <si>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</si>
  <si>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</si>
  <si>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</si>
  <si>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</si>
  <si>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</si>
  <si>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</si>
  <si>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</si>
  <si>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</si>
  <si>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</si>
  <si>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</si>
  <si>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</si>
  <si>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</si>
  <si>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</si>
  <si>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</si>
  <si>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</si>
  <si>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</si>
  <si>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</si>
  <si>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</si>
  <si>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</si>
  <si>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</si>
  <si>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</si>
  <si>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</si>
  <si>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</si>
  <si>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</si>
  <si>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</si>
  <si>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</si>
  <si>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</si>
  <si>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</si>
  <si>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</si>
  <si>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</si>
  <si>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</si>
  <si>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</si>
  <si>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</si>
  <si>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</si>
  <si>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</si>
  <si>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</si>
  <si>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</si>
  <si>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</si>
  <si>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</si>
  <si>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</si>
  <si>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</si>
  <si>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</si>
  <si>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</si>
  <si>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</si>
  <si>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</si>
  <si>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</si>
  <si>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</si>
  <si>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</si>
  <si>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</si>
  <si>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</si>
  <si>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</si>
  <si>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</si>
  <si>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</si>
  <si>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</si>
  <si>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</si>
  <si>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</si>
  <si>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</si>
  <si>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</si>
  <si>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</si>
  <si>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</si>
  <si>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</si>
  <si>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</si>
  <si>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</si>
  <si>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</si>
  <si>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</si>
  <si>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</si>
  <si>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</si>
  <si>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</si>
  <si>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</si>
  <si>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</si>
  <si>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</si>
  <si>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</si>
  <si>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</si>
  <si>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</si>
  <si>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</si>
  <si>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</si>
  <si>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</si>
  <si>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</si>
  <si>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</si>
  <si>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</si>
  <si>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</si>
  <si>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</si>
  <si>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</si>
  <si>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</si>
  <si>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</si>
  <si>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</si>
  <si>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</si>
  <si>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</si>
  <si>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</si>
  <si>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</si>
  <si>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</si>
  <si>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</si>
  <si>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</si>
  <si>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</si>
  <si>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</si>
  <si>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</si>
  <si>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</si>
  <si>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</si>
  <si>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</si>
  <si>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</si>
  <si>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</si>
  <si>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</si>
  <si>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</si>
  <si>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</si>
  <si>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</si>
  <si>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</si>
  <si>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</si>
  <si>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</si>
  <si>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</si>
  <si>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</si>
  <si>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</si>
  <si>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</si>
  <si>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</si>
  <si>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</si>
  <si>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</si>
  <si>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</si>
  <si>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</si>
  <si>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</si>
  <si>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</si>
  <si>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</si>
  <si>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</si>
  <si>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</si>
  <si>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</si>
  <si>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</si>
  <si>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</si>
  <si>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</si>
  <si>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</si>
  <si>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</si>
  <si>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</si>
  <si>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</si>
  <si>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</si>
  <si>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</si>
  <si>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</si>
  <si>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</si>
  <si>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</si>
  <si>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</si>
  <si>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</si>
  <si>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</si>
  <si>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</si>
  <si>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</si>
  <si>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</si>
  <si>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</si>
  <si>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</si>
  <si>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</si>
  <si>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</si>
  <si>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</si>
  <si>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</si>
  <si>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</si>
  <si>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</si>
  <si>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</si>
  <si>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</si>
  <si>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</si>
  <si>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</si>
  <si>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</si>
  <si>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</si>
  <si>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</si>
  <si>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</si>
  <si>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</si>
  <si>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</si>
  <si>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</si>
  <si>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</si>
  <si>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</si>
  <si>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</si>
  <si>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</si>
  <si>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</si>
  <si>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</si>
  <si>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</si>
  <si>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</si>
  <si>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</si>
  <si>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</si>
  <si>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</si>
  <si>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</si>
  <si>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</si>
  <si>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</si>
  <si>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</si>
  <si>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</si>
  <si>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</si>
  <si>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</si>
  <si>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</si>
  <si>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</si>
  <si>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</si>
  <si>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</si>
  <si>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</si>
  <si>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</si>
  <si>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</si>
  <si>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</si>
  <si>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</si>
  <si>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</si>
  <si>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</si>
  <si>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</si>
  <si>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</si>
  <si>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</si>
  <si>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</si>
  <si>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</si>
  <si>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</si>
  <si>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</si>
  <si>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</si>
  <si>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</si>
  <si>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</si>
  <si>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</si>
  <si>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</si>
  <si>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</si>
  <si>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</si>
  <si>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</si>
  <si>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</si>
  <si>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</si>
  <si>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</si>
  <si>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</si>
  <si>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</si>
  <si>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</si>
  <si>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</si>
  <si>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</si>
  <si>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</si>
  <si>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</si>
  <si>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</si>
  <si>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</si>
  <si>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</si>
  <si>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</si>
  <si>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</si>
  <si>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</si>
  <si>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</si>
  <si>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</si>
  <si>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</si>
  <si>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</si>
  <si>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</si>
  <si>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</si>
  <si>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</si>
  <si>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</si>
  <si>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</si>
  <si>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</si>
  <si>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</si>
  <si>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</si>
  <si>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</si>
  <si>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</si>
  <si>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</si>
  <si>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</si>
  <si>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</si>
  <si>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</si>
  <si>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</si>
  <si>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</si>
  <si>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</si>
  <si>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</si>
  <si>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</si>
  <si>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</si>
  <si>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</si>
  <si>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</si>
  <si>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</si>
  <si>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</si>
  <si>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</si>
  <si>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</si>
  <si>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</si>
  <si>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</si>
  <si>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</si>
  <si>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</si>
  <si>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</si>
  <si>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</si>
  <si>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</si>
  <si>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</si>
  <si>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</si>
  <si>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</si>
  <si>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</si>
  <si>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</si>
  <si>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</si>
  <si>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</si>
  <si>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</si>
  <si>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</si>
  <si>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</si>
  <si>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</si>
  <si>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</si>
  <si>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</si>
  <si>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</si>
  <si>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</si>
  <si>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</si>
  <si>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</si>
  <si>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</si>
  <si>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</si>
  <si>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</si>
  <si>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</si>
  <si>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</si>
  <si>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</si>
  <si>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</si>
  <si>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</si>
  <si>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</si>
  <si>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</si>
  <si>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</si>
  <si>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</si>
  <si>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</si>
  <si>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</si>
  <si>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</si>
  <si>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</si>
  <si>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</si>
  <si>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</si>
  <si>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</si>
  <si>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</si>
  <si>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</si>
  <si>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</si>
  <si>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</si>
  <si>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</si>
  <si>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</si>
  <si>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</si>
  <si>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</si>
  <si>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</si>
  <si>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</si>
  <si>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</si>
  <si>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</si>
  <si>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</si>
  <si>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</si>
  <si>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</si>
  <si>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</si>
  <si>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</si>
  <si>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</si>
  <si>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</si>
  <si>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</si>
  <si>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</si>
  <si>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</si>
  <si>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</si>
  <si>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</si>
  <si>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</si>
  <si>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</si>
  <si>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</si>
  <si>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</si>
  <si>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</si>
  <si>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</si>
  <si>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</si>
  <si>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</si>
  <si>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</si>
  <si>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</si>
  <si>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</si>
  <si>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</si>
  <si>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</si>
  <si>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</si>
  <si>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</si>
  <si>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</si>
  <si>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</si>
  <si>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</si>
  <si>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</si>
  <si>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</si>
  <si>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</si>
  <si>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</si>
  <si>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</si>
  <si>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</si>
  <si>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</si>
  <si>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</si>
  <si>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</si>
  <si>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</si>
  <si>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</si>
  <si>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</si>
  <si>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</si>
  <si>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</si>
  <si>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</si>
  <si>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</si>
  <si>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</si>
  <si>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</si>
  <si>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</si>
  <si>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</si>
  <si>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</si>
  <si>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</si>
  <si>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</si>
  <si>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</si>
  <si>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</si>
  <si>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</si>
  <si>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</si>
  <si>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</si>
  <si>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</si>
  <si>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</si>
  <si>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</si>
  <si>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</si>
  <si>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</si>
  <si>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</si>
  <si>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</si>
  <si>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</si>
  <si>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</si>
  <si>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</si>
  <si>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</si>
  <si>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</si>
  <si>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</si>
  <si>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</si>
  <si>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</si>
  <si>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</si>
  <si>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</si>
  <si>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</si>
  <si>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</si>
  <si>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</si>
  <si>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</si>
  <si>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</si>
  <si>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</si>
  <si>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</si>
  <si>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</si>
  <si>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</si>
  <si>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</si>
  <si>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</si>
  <si>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</si>
  <si>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</si>
  <si>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</si>
  <si>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</si>
  <si>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</si>
  <si>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</si>
  <si>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</si>
  <si>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</si>
  <si>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</si>
  <si>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</si>
  <si>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</si>
  <si>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</si>
  <si>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</si>
  <si>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</si>
  <si>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</si>
  <si>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</si>
  <si>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</si>
  <si>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</si>
  <si>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</si>
  <si>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</si>
  <si>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</si>
  <si>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</si>
  <si>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</si>
  <si>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</si>
  <si>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</si>
  <si>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</si>
  <si>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</si>
  <si>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</si>
  <si>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</si>
  <si>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</si>
  <si>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</si>
  <si>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</si>
  <si>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</si>
  <si>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</si>
  <si>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</si>
  <si>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</si>
  <si>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</si>
  <si>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</si>
  <si>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</si>
  <si>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</si>
  <si>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</si>
  <si>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</si>
  <si>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</si>
  <si>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</si>
  <si>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</si>
  <si>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</si>
  <si>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</si>
  <si>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</si>
  <si>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</si>
  <si>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</si>
  <si>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</si>
  <si>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</si>
  <si>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</si>
  <si>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</si>
  <si>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</si>
  <si>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</si>
  <si>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</si>
  <si>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</si>
  <si>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</si>
  <si>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</si>
  <si>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</si>
  <si>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</si>
  <si>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</si>
  <si>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</si>
  <si>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</si>
  <si>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</si>
  <si>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</si>
  <si>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</si>
  <si>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</si>
  <si>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</si>
  <si>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</si>
  <si>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</si>
  <si>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</si>
  <si>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</si>
  <si>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</si>
  <si>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</si>
  <si>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</si>
  <si>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</si>
  <si>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</si>
  <si>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</si>
  <si>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</si>
  <si>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</si>
  <si>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</si>
  <si>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</si>
  <si>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</si>
  <si>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</si>
  <si>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</si>
  <si>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</si>
  <si>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</si>
  <si>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</si>
  <si>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</si>
  <si>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</si>
  <si>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</si>
  <si>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</si>
  <si>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</si>
  <si>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</si>
  <si>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</si>
  <si>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</si>
  <si>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</si>
  <si>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</si>
  <si>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</si>
  <si>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</si>
  <si>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</si>
  <si>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</si>
  <si>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</si>
  <si>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</si>
  <si>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</si>
  <si>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</si>
  <si>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</si>
  <si>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</si>
  <si>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</si>
  <si>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</si>
  <si>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</si>
  <si>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</si>
  <si>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</si>
  <si>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</si>
  <si>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</si>
  <si>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</si>
  <si>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</si>
  <si>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</si>
  <si>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</si>
  <si>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</si>
  <si>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</si>
  <si>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</si>
  <si>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</si>
  <si>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</si>
  <si>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</si>
  <si>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</si>
  <si>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</si>
  <si>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</si>
  <si>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</si>
  <si>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</si>
  <si>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</si>
  <si>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</si>
  <si>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</si>
  <si>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</si>
  <si>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</si>
  <si>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</si>
  <si>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</si>
  <si>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</si>
  <si>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</si>
  <si>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</si>
  <si>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</si>
  <si>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</si>
  <si>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</si>
  <si>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</si>
  <si>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</si>
  <si>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</si>
  <si>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</si>
  <si>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</si>
  <si>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</si>
  <si>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</si>
  <si>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</si>
  <si>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</si>
  <si>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</si>
  <si>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</si>
  <si>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</si>
  <si>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</si>
  <si>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</si>
  <si>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</si>
  <si>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</si>
  <si>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</si>
  <si>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</si>
  <si>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</si>
  <si>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</si>
  <si>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</si>
  <si>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</si>
  <si>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</si>
  <si>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</si>
  <si>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</si>
  <si>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</si>
  <si>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</si>
  <si>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</si>
  <si>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</si>
  <si>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</si>
  <si>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</si>
  <si>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</si>
  <si>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</si>
  <si>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</si>
  <si>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</si>
  <si>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</si>
  <si>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</si>
  <si>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</si>
  <si>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</si>
  <si>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</si>
  <si>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</si>
  <si>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</si>
  <si>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</si>
  <si>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</si>
  <si>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</si>
  <si>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</si>
  <si>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</si>
  <si>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</si>
  <si>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</si>
  <si>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</si>
  <si>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</si>
  <si>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</si>
  <si>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</si>
  <si>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</si>
  <si>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</si>
  <si>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</si>
  <si>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</si>
  <si>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</si>
  <si>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</si>
  <si>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</si>
  <si>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</si>
  <si>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</si>
  <si>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</si>
  <si>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</si>
  <si>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</si>
  <si>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</si>
  <si>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</si>
  <si>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</si>
  <si>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</si>
  <si>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</si>
  <si>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</si>
  <si>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</si>
  <si>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</si>
  <si>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</si>
  <si>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</si>
  <si>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</si>
  <si>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</si>
  <si>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</si>
  <si>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</si>
  <si>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</si>
  <si>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</si>
  <si>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</si>
  <si>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</si>
  <si>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</si>
  <si>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</si>
  <si>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</si>
  <si>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</si>
  <si>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</si>
  <si>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</si>
  <si>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</si>
  <si>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</si>
  <si>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</si>
  <si>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</si>
  <si>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</si>
  <si>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</si>
  <si>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</si>
  <si>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</si>
  <si>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</si>
  <si>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</si>
  <si>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</si>
  <si>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</si>
  <si>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</si>
  <si>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</si>
  <si>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</si>
  <si>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</si>
  <si>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</si>
  <si>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</si>
  <si>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</si>
  <si>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</si>
  <si>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</si>
  <si>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</si>
  <si>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</si>
  <si>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</si>
  <si>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</si>
  <si>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</si>
  <si>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</si>
  <si>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</si>
  <si>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</si>
  <si>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</si>
  <si>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</si>
  <si>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</si>
  <si>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</si>
  <si>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</si>
  <si>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</si>
  <si>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</si>
  <si>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</si>
  <si>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</si>
  <si>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</si>
  <si>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</si>
  <si>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</si>
  <si>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</si>
  <si>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</si>
  <si>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</si>
  <si>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</si>
  <si>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</si>
  <si>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</si>
  <si>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</si>
  <si>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</si>
  <si>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</si>
  <si>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</si>
  <si>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</si>
  <si>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</si>
  <si>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</si>
  <si>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</si>
  <si>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</si>
  <si>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</si>
  <si>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</si>
  <si>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</si>
  <si>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</si>
  <si>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</si>
  <si>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</si>
  <si>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</si>
  <si>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</si>
  <si>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</si>
  <si>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</si>
  <si>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</si>
  <si>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</si>
  <si>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</si>
  <si>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</si>
  <si>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</si>
  <si>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</si>
  <si>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</si>
  <si>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</si>
  <si>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</si>
  <si>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</si>
  <si>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</si>
  <si>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</si>
  <si>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</si>
  <si>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</si>
  <si>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</si>
  <si>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</si>
  <si>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</si>
  <si>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</si>
  <si>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</si>
  <si>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</si>
  <si>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</si>
  <si>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</si>
  <si>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</si>
  <si>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</si>
  <si>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</si>
  <si>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</si>
  <si>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</si>
  <si>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</si>
  <si>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</si>
  <si>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</si>
  <si>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</si>
  <si>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</si>
  <si>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</si>
  <si>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</si>
  <si>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</si>
  <si>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</si>
  <si>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</si>
  <si>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</si>
  <si>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</si>
  <si>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</si>
  <si>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</si>
  <si>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</si>
  <si>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</si>
  <si>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</si>
  <si>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</si>
  <si>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</si>
  <si>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</si>
  <si>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</si>
  <si>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</si>
  <si>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</si>
  <si>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</si>
  <si>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</si>
  <si>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</si>
  <si>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</si>
  <si>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</si>
  <si>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</si>
  <si>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</si>
  <si>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</si>
  <si>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</si>
  <si>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</si>
  <si>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</si>
  <si>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</si>
  <si>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</si>
  <si>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</si>
  <si>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</si>
  <si>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</si>
  <si>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</si>
  <si>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</si>
  <si>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</si>
  <si>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</si>
  <si>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</si>
  <si>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</si>
  <si>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</si>
  <si>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</si>
  <si>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</si>
  <si>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</si>
  <si>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</si>
  <si>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</si>
  <si>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</si>
  <si>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</si>
  <si>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</si>
  <si>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</si>
  <si>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</si>
  <si>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</si>
  <si>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</si>
  <si>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</si>
  <si>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</si>
  <si>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</si>
  <si>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</si>
  <si>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</si>
  <si>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</si>
  <si>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</si>
  <si>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</si>
  <si>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</si>
  <si>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</si>
  <si>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</si>
  <si>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</si>
  <si>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</si>
  <si>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</si>
  <si>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</si>
  <si>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</si>
  <si>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</si>
  <si>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</si>
  <si>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</si>
  <si>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</si>
  <si>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</si>
  <si>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</si>
  <si>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</si>
  <si>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</si>
  <si>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</si>
  <si>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</si>
  <si>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</si>
  <si>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</si>
  <si>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</si>
  <si>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</si>
  <si>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</si>
  <si>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</si>
  <si>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</si>
  <si>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</si>
  <si>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</si>
  <si>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</si>
  <si>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</si>
  <si>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</si>
  <si>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</si>
  <si>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</si>
  <si>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</si>
  <si>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</si>
  <si>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</si>
  <si>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</si>
  <si>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</si>
  <si>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</si>
  <si>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</si>
  <si>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</si>
  <si>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</si>
  <si>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</si>
  <si>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</si>
  <si>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</si>
  <si>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</si>
  <si>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</si>
  <si>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</si>
  <si>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</si>
  <si>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</si>
  <si>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</si>
  <si>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</si>
  <si>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</si>
  <si>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</si>
  <si>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</si>
  <si>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</si>
  <si>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</si>
  <si>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</si>
  <si>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</si>
  <si>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</si>
  <si>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</si>
  <si>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</si>
  <si>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</si>
  <si>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</si>
  <si>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</si>
  <si>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</si>
  <si>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</si>
  <si>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</si>
  <si>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</si>
  <si>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</si>
  <si>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</si>
  <si>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</si>
  <si>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</si>
  <si>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</si>
  <si>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</si>
  <si>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</si>
  <si>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</si>
  <si>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</si>
  <si>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</si>
  <si>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</si>
  <si>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</si>
  <si>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</si>
  <si>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</si>
  <si>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</si>
  <si>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</si>
  <si>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</si>
  <si>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</si>
  <si>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</si>
  <si>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</si>
  <si>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</si>
  <si>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</si>
  <si>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</si>
  <si>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</si>
  <si>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</si>
  <si>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</si>
  <si>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</si>
  <si>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</si>
  <si>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</si>
  <si>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</si>
  <si>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</si>
  <si>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</si>
  <si>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</si>
  <si>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</si>
  <si>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</si>
  <si>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</si>
  <si>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</si>
  <si>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</si>
  <si>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</si>
  <si>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</si>
  <si>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</si>
  <si>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</si>
  <si>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</si>
  <si>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</si>
  <si>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</si>
  <si>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</si>
  <si>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</si>
  <si>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</si>
  <si>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</si>
  <si>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</si>
  <si>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</si>
  <si>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</si>
  <si>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</si>
  <si>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</si>
  <si>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</si>
  <si>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</si>
  <si>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</si>
  <si>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</si>
  <si>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</si>
  <si>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</si>
  <si>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</si>
  <si>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</si>
  <si>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</si>
  <si>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</si>
  <si>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</si>
  <si>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</si>
  <si>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</si>
  <si>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</si>
  <si>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</si>
  <si>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</si>
  <si>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</si>
  <si>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</si>
  <si>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</si>
  <si>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</si>
  <si>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</si>
  <si>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</si>
  <si>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</si>
  <si>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</si>
  <si>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</si>
  <si>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</si>
  <si>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</si>
  <si>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</si>
  <si>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</si>
  <si>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</si>
  <si>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</si>
  <si>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</si>
  <si>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</si>
  <si>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</si>
  <si>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</si>
  <si>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</si>
  <si>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</si>
  <si>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</si>
  <si>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</si>
  <si>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</si>
  <si>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</si>
  <si>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</si>
  <si>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</si>
  <si>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</si>
  <si>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</si>
  <si>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</si>
  <si>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</si>
  <si>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</si>
  <si>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</si>
  <si>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</si>
  <si>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</si>
  <si>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</si>
  <si>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</si>
  <si>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</si>
  <si>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</si>
  <si>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</si>
  <si>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</si>
  <si>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</si>
  <si>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</si>
  <si>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</si>
  <si>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</si>
  <si>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</si>
  <si>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</si>
  <si>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</si>
  <si>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</si>
  <si>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</si>
  <si>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</si>
  <si>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</si>
  <si>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</si>
  <si>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</si>
  <si>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</si>
  <si>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</si>
  <si>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</si>
  <si>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</si>
  <si>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</si>
  <si>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</si>
  <si>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</si>
  <si>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</si>
  <si>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</si>
  <si>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</si>
  <si>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</si>
  <si>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</si>
  <si>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</si>
  <si>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</si>
  <si>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</si>
  <si>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</si>
  <si>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</si>
  <si>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</si>
  <si>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</si>
  <si>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</si>
  <si>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</si>
  <si>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</si>
  <si>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</si>
  <si>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</si>
  <si>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</si>
  <si>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</si>
  <si>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</si>
  <si>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</si>
  <si>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</si>
  <si>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</si>
  <si>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</si>
  <si>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</si>
  <si>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</si>
  <si>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</si>
  <si>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</si>
  <si>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</si>
  <si>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</si>
  <si>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</si>
  <si>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</si>
  <si>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</si>
  <si>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</si>
  <si>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</si>
  <si>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</si>
  <si>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</si>
  <si>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</si>
  <si>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</si>
  <si>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</si>
  <si>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</si>
  <si>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</si>
  <si>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</si>
  <si>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</si>
  <si>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</si>
  <si>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</si>
  <si>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</si>
  <si>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</si>
  <si>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</si>
  <si>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</si>
  <si>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</si>
  <si>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</si>
  <si>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</si>
  <si>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</si>
  <si>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</si>
  <si>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</si>
  <si>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</si>
  <si>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</si>
  <si>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</si>
  <si>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</si>
  <si>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</si>
  <si>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</si>
  <si>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</si>
  <si>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</si>
  <si>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</si>
  <si>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</si>
  <si>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</si>
  <si>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</si>
  <si>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</si>
  <si>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</si>
  <si>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</si>
  <si>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</si>
  <si>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</si>
  <si>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</si>
  <si>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</si>
  <si>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</si>
  <si>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</si>
  <si>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</si>
  <si>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</si>
  <si>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</si>
  <si>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</si>
  <si>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</si>
  <si>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</si>
  <si>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</si>
  <si>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</si>
  <si>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</si>
  <si>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</si>
  <si>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</si>
  <si>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</si>
  <si>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</si>
  <si>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</si>
  <si>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</si>
  <si>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</si>
  <si>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</si>
  <si>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</si>
  <si>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</si>
  <si>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</si>
  <si>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</si>
  <si>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</si>
  <si>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</si>
  <si>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</si>
  <si>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</si>
  <si>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</si>
  <si>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</si>
  <si>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</si>
  <si>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</si>
  <si>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</si>
  <si>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</si>
  <si>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</si>
  <si>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</si>
  <si>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</si>
  <si>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</si>
  <si>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</si>
  <si>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</si>
  <si>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</si>
  <si>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</si>
  <si>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</si>
  <si>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</si>
  <si>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</si>
  <si>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</si>
  <si>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</si>
  <si>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</si>
  <si>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</si>
  <si>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</si>
  <si>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</si>
  <si>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</si>
  <si>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</si>
  <si>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</si>
  <si>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</si>
  <si>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</si>
  <si>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</si>
  <si>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</si>
  <si>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</si>
  <si>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</si>
  <si>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</si>
  <si>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</si>
  <si>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</si>
  <si>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</si>
  <si>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</si>
  <si>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</si>
  <si>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</si>
  <si>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</si>
  <si>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</si>
  <si>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</si>
  <si>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</si>
  <si>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</si>
  <si>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</si>
  <si>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</si>
  <si>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</si>
  <si>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</si>
  <si>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</si>
  <si>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</si>
  <si>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</si>
  <si>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</si>
  <si>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</si>
  <si>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</si>
  <si>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</si>
  <si>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</si>
  <si>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</si>
  <si>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</si>
  <si>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</si>
  <si>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</si>
  <si>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</si>
  <si>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</si>
  <si>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</si>
  <si>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</si>
  <si>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</si>
  <si>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</si>
  <si>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</si>
  <si>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</si>
  <si>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</si>
  <si>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</si>
  <si>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</si>
  <si>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</si>
  <si>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</si>
  <si>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</si>
  <si>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</si>
  <si>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</si>
  <si>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</si>
  <si>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</si>
  <si>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</si>
  <si>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</si>
  <si>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</si>
  <si>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</si>
  <si>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</si>
  <si>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</si>
  <si>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</si>
  <si>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</si>
  <si>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</si>
  <si>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</si>
  <si>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</si>
  <si>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</si>
  <si>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</si>
  <si>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</si>
  <si>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</si>
  <si>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</si>
  <si>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</si>
  <si>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</si>
  <si>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</si>
  <si>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</si>
  <si>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</si>
  <si>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</si>
  <si>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</si>
  <si>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</si>
  <si>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</si>
  <si>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</si>
  <si>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</si>
  <si>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</si>
  <si>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</si>
  <si>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</si>
  <si>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</si>
  <si>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</si>
  <si>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</si>
  <si>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</si>
  <si>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</si>
  <si>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</si>
  <si>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</si>
  <si>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</si>
  <si>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</si>
  <si>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</si>
  <si>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</si>
  <si>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</si>
  <si>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</si>
  <si>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</si>
  <si>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</si>
  <si>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</si>
  <si>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</si>
  <si>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</si>
  <si>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</si>
  <si>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</si>
  <si>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</si>
  <si>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</si>
  <si>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</si>
  <si>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</si>
  <si>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</si>
  <si>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</si>
  <si>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</si>
  <si>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</si>
  <si>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</si>
  <si>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</si>
  <si>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</si>
  <si>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</si>
  <si>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</si>
  <si>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</si>
  <si>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</si>
  <si>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</si>
  <si>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</si>
  <si>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</si>
  <si>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</si>
  <si>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</si>
  <si>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</si>
  <si>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</si>
  <si>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</si>
  <si>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</si>
  <si>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</si>
  <si>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</si>
  <si>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</si>
  <si>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</si>
  <si>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</si>
  <si>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</si>
  <si>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</si>
  <si>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</si>
  <si>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</si>
  <si>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</si>
  <si>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</si>
  <si>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</si>
  <si>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</si>
  <si>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</si>
  <si>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</si>
  <si>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</si>
  <si>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</si>
  <si>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</si>
  <si>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</si>
  <si>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</si>
  <si>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</si>
  <si>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</si>
  <si>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</si>
  <si>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</si>
  <si>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</si>
  <si>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</si>
  <si>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</si>
  <si>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</si>
  <si>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</si>
  <si>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</si>
  <si>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</si>
  <si>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</si>
  <si>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</si>
  <si>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</si>
  <si>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</si>
  <si>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</si>
  <si>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</si>
  <si>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</si>
  <si>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</si>
  <si>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</si>
  <si>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</si>
  <si>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</si>
  <si>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</si>
  <si>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</si>
  <si>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</si>
  <si>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</si>
  <si>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</si>
  <si>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</si>
  <si>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</si>
  <si>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</si>
  <si>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</si>
  <si>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</si>
  <si>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</si>
  <si>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</si>
  <si>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</si>
  <si>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</si>
  <si>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</si>
  <si>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</si>
  <si>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</si>
  <si>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</si>
  <si>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</si>
  <si>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</si>
  <si>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</si>
  <si>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</si>
  <si>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</si>
  <si>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</si>
  <si>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</si>
  <si>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</si>
  <si>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</si>
  <si>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</si>
  <si>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</si>
  <si>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</si>
  <si>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</si>
  <si>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</si>
  <si>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</si>
  <si>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</si>
  <si>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</si>
  <si>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</si>
  <si>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</si>
  <si>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</si>
  <si>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</si>
  <si>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</si>
  <si>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</si>
  <si>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</si>
  <si>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</si>
  <si>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</si>
  <si>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</si>
  <si>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</si>
  <si>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</si>
  <si>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</si>
  <si>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</si>
  <si>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</si>
  <si>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</si>
  <si>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</si>
  <si>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</si>
  <si>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</si>
  <si>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</si>
  <si>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</si>
  <si>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</si>
  <si>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</si>
  <si>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</si>
  <si>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</si>
  <si>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</si>
  <si>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</si>
  <si>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</si>
  <si>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</si>
  <si>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</si>
  <si>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</si>
  <si>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</si>
  <si>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</si>
  <si>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</si>
  <si>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</si>
  <si>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</si>
  <si>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</si>
  <si>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</si>
  <si>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</si>
  <si>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</si>
  <si>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</si>
  <si>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</si>
  <si>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</si>
  <si>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</si>
  <si>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</si>
  <si>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</si>
  <si>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</si>
  <si>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</si>
  <si>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</si>
  <si>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</si>
  <si>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</si>
  <si>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</si>
  <si>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</si>
  <si>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</si>
  <si>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</si>
  <si>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</si>
  <si>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</si>
  <si>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</si>
  <si>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</si>
  <si>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</si>
  <si>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</si>
  <si>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</si>
  <si>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</si>
  <si>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</si>
  <si>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</si>
  <si>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</si>
  <si>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</si>
  <si>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</si>
  <si>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</si>
  <si>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</si>
  <si>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</si>
  <si>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</si>
  <si>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</si>
  <si>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</si>
  <si>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</si>
  <si>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</si>
  <si>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</si>
  <si>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</si>
  <si>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</si>
  <si>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</si>
  <si>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</si>
  <si>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</si>
  <si>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</si>
  <si>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</si>
  <si>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</si>
  <si>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</si>
  <si>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</si>
  <si>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</si>
  <si>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</si>
  <si>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</si>
  <si>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</si>
  <si>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</si>
  <si>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</si>
  <si>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</si>
  <si>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</si>
  <si>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</si>
  <si>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</si>
  <si>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</si>
  <si>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</si>
  <si>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</si>
  <si>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</si>
  <si>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</si>
  <si>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</si>
  <si>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</si>
  <si>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</si>
  <si>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</si>
  <si>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</si>
  <si>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</si>
  <si>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</si>
  <si>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</si>
  <si>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</si>
  <si>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</si>
  <si>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</si>
  <si>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</si>
  <si>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</si>
  <si>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</si>
  <si>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</si>
  <si>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</si>
  <si>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</si>
  <si>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</si>
  <si>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</si>
  <si>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</si>
  <si>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</si>
  <si>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</si>
  <si>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</si>
  <si>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</si>
  <si>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</si>
  <si>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</si>
  <si>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</si>
  <si>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</si>
  <si>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</si>
  <si>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</si>
  <si>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</si>
  <si>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</si>
  <si>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</si>
  <si>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</si>
  <si>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</si>
  <si>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</si>
  <si>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</si>
  <si>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</si>
  <si>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</si>
  <si>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</si>
  <si>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</si>
  <si>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</si>
  <si>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</si>
  <si>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</si>
  <si>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</si>
  <si>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</si>
  <si>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</si>
  <si>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</si>
  <si>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</si>
  <si>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</si>
  <si>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</si>
  <si>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</si>
  <si>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</si>
  <si>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</si>
  <si>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</si>
  <si>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</si>
  <si>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</si>
  <si>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</si>
  <si>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</si>
  <si>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</si>
  <si>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</si>
  <si>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</si>
  <si>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</si>
  <si>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</si>
  <si>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</si>
  <si>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</si>
  <si>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</si>
  <si>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</si>
  <si>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</si>
  <si>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</si>
  <si>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</si>
  <si>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</si>
  <si>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</si>
  <si>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</si>
  <si>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</si>
  <si>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</si>
  <si>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</si>
  <si>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</si>
  <si>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</si>
  <si>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</si>
  <si>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</si>
  <si>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</si>
  <si>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</si>
  <si>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</si>
  <si>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</si>
  <si>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</si>
  <si>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</si>
  <si>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</si>
  <si>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</si>
  <si>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</si>
  <si>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</si>
  <si>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</si>
  <si>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</si>
  <si>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</si>
  <si>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</si>
  <si>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</si>
  <si>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</si>
  <si>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</si>
  <si>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</si>
  <si>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</si>
  <si>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</si>
  <si>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</si>
  <si>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</si>
  <si>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</si>
  <si>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</si>
  <si>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</si>
  <si>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</si>
  <si>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</si>
  <si>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</si>
  <si>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</si>
  <si>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</si>
  <si>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</si>
  <si>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</si>
  <si>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</si>
  <si>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</si>
  <si>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</si>
  <si>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</si>
  <si>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</si>
  <si>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</si>
  <si>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</si>
  <si>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</si>
  <si>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</si>
  <si>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</si>
  <si>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</si>
  <si>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</si>
  <si>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</si>
  <si>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</si>
  <si>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</si>
  <si>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</si>
  <si>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</si>
  <si>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</si>
  <si>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</si>
  <si>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</si>
  <si>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</si>
  <si>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</si>
  <si>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</si>
  <si>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</si>
  <si>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</si>
  <si>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</si>
  <si>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</si>
  <si>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</si>
  <si>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</si>
  <si>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</si>
  <si>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</si>
  <si>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</si>
  <si>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</si>
  <si>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</si>
  <si>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</si>
  <si>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</si>
  <si>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</si>
  <si>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</si>
  <si>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</si>
  <si>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</si>
  <si>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</si>
  <si>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</si>
  <si>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</si>
  <si>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</si>
  <si>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</si>
  <si>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</si>
  <si>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</si>
  <si>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</si>
  <si>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</si>
  <si>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</si>
  <si>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</si>
  <si>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</si>
  <si>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</si>
  <si>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</si>
  <si>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</si>
  <si>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</si>
  <si>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</si>
  <si>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</si>
  <si>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</si>
  <si>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</si>
  <si>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</si>
  <si>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</si>
  <si>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</si>
  <si>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</si>
  <si>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</si>
  <si>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</si>
  <si>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</si>
  <si>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</si>
  <si>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</si>
  <si>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</si>
  <si>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</si>
  <si>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</si>
  <si>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</si>
  <si>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</si>
  <si>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</si>
  <si>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</si>
  <si>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</si>
  <si>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</si>
  <si>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</si>
  <si>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</si>
  <si>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</si>
  <si>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</si>
  <si>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</si>
  <si>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</si>
  <si>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</si>
  <si>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</si>
  <si>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</si>
  <si>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</si>
  <si>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</si>
  <si>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</si>
  <si>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</si>
  <si>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</si>
  <si>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</si>
  <si>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</si>
  <si>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</si>
  <si>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</si>
  <si>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</si>
  <si>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</si>
  <si>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</si>
  <si>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</si>
  <si>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</si>
  <si>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</si>
  <si>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</si>
  <si>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</si>
  <si>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</si>
  <si>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</si>
  <si>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</si>
  <si>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</si>
  <si>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</si>
  <si>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</si>
  <si>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</si>
  <si>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</si>
  <si>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</si>
  <si>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</si>
  <si>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</si>
  <si>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</si>
  <si>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</si>
  <si>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</si>
  <si>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</si>
  <si>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</si>
  <si>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</si>
  <si>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</si>
  <si>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</si>
  <si>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</si>
  <si>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</si>
  <si>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</si>
  <si>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</si>
  <si>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</si>
  <si>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</si>
  <si>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</si>
  <si>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</si>
  <si>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</si>
  <si>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</si>
  <si>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</si>
  <si>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</si>
  <si>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</si>
  <si>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</si>
  <si>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</si>
  <si>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</si>
  <si>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</si>
  <si>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</si>
  <si>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</si>
  <si>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</si>
  <si>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</si>
  <si>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</si>
  <si>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</si>
  <si>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</si>
  <si>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</si>
  <si>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</si>
  <si>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</si>
  <si>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</si>
  <si>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</si>
  <si>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</si>
  <si>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</si>
  <si>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</si>
  <si>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</si>
  <si>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</si>
  <si>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</si>
  <si>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</si>
  <si>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</si>
  <si>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</si>
  <si>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</si>
  <si>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</si>
  <si>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</si>
  <si>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</si>
  <si>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</si>
  <si>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</si>
  <si>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</si>
  <si>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</si>
  <si>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</si>
  <si>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</si>
  <si>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</si>
  <si>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</si>
  <si>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</si>
  <si>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</si>
  <si>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</si>
  <si>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</si>
  <si>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</si>
  <si>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</si>
  <si>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</si>
  <si>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</si>
  <si>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</si>
  <si>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</si>
  <si>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</si>
  <si>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</si>
  <si>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</si>
  <si>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</si>
  <si>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</si>
  <si>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</si>
  <si>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</si>
  <si>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</si>
  <si>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</si>
  <si>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</si>
  <si>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</si>
  <si>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</si>
  <si>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</si>
  <si>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</si>
  <si>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</si>
  <si>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</si>
  <si>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</si>
  <si>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</si>
  <si>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</si>
  <si>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</si>
  <si>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</si>
  <si>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</si>
  <si>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</si>
  <si>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</si>
  <si>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</si>
  <si>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</si>
  <si>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</si>
  <si>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</si>
  <si>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</si>
  <si>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</si>
  <si>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</si>
  <si>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</si>
  <si>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</si>
  <si>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</si>
  <si>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</si>
  <si>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</si>
  <si>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</si>
  <si>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</si>
  <si>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</si>
  <si>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</si>
  <si>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</si>
  <si>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</si>
  <si>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</si>
  <si>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</si>
  <si>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</si>
  <si>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</si>
  <si>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</si>
  <si>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</si>
  <si>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</si>
  <si>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</si>
  <si>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</si>
  <si>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</si>
  <si>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</si>
  <si>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</si>
  <si>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</si>
  <si>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</si>
  <si>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</si>
  <si>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</si>
  <si>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</si>
  <si>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</si>
  <si>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</si>
  <si>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</si>
  <si>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</si>
  <si>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</si>
  <si>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</si>
  <si>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</si>
  <si>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</si>
  <si>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</si>
  <si>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</si>
  <si>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</si>
  <si>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</si>
  <si>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</si>
  <si>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</si>
  <si>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</si>
  <si>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</si>
  <si>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</si>
  <si>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</si>
  <si>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</si>
  <si>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</si>
  <si>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</si>
  <si>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</si>
  <si>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</si>
  <si>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</si>
  <si>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</si>
  <si>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</si>
  <si>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</si>
  <si>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</si>
  <si>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</si>
  <si>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</si>
  <si>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</si>
  <si>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</si>
  <si>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</si>
  <si>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</si>
  <si>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</si>
  <si>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</si>
  <si>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</si>
  <si>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</si>
  <si>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</si>
  <si>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</si>
  <si>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</si>
  <si>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</si>
  <si>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</si>
  <si>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</si>
  <si>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</si>
  <si>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</si>
  <si>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</si>
  <si>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</si>
  <si>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</si>
  <si>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</si>
  <si>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</si>
  <si>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</si>
  <si>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</si>
  <si>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</si>
  <si>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</si>
  <si>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</si>
  <si>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</si>
  <si>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</si>
  <si>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</si>
  <si>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</si>
  <si>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</si>
  <si>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</si>
  <si>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</si>
  <si>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</si>
  <si>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</si>
  <si>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</si>
  <si>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</si>
  <si>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</si>
  <si>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</si>
  <si>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</si>
  <si>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</si>
  <si>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</si>
  <si>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</si>
  <si>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</si>
  <si>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</si>
  <si>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</si>
  <si>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</si>
  <si>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</si>
  <si>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</si>
  <si>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</si>
  <si>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</si>
  <si>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</si>
  <si>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</si>
  <si>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</si>
  <si>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</si>
  <si>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</si>
  <si>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</si>
  <si>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</si>
  <si>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</si>
  <si>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</si>
  <si>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</si>
  <si>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</si>
  <si>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</si>
  <si>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</si>
  <si>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</si>
  <si>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</si>
  <si>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</si>
  <si>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</si>
  <si>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</si>
  <si>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</si>
  <si>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</si>
  <si>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</si>
  <si>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</si>
  <si>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</si>
  <si>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</si>
  <si>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</si>
  <si>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</si>
  <si>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</si>
  <si>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</si>
  <si>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</si>
  <si>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</si>
  <si>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</si>
  <si>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</si>
  <si>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</si>
  <si>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</si>
  <si>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</si>
  <si>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</si>
  <si>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</si>
  <si>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</si>
  <si>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</si>
  <si>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</si>
  <si>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</si>
  <si>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</si>
  <si>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</si>
  <si>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</si>
  <si>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</si>
  <si>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</si>
  <si>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</si>
  <si>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</si>
  <si>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</si>
  <si>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</si>
  <si>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</si>
  <si>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</si>
  <si>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</si>
  <si>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</si>
  <si>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</si>
  <si>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</si>
  <si>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</si>
  <si>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</si>
  <si>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</si>
  <si>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</si>
  <si>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</si>
  <si>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</si>
  <si>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</si>
  <si>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</si>
  <si>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</si>
  <si>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</si>
  <si>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</si>
  <si>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</si>
  <si>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</si>
  <si>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</si>
  <si>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</si>
  <si>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</si>
  <si>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</si>
  <si>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</si>
  <si>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</si>
  <si>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</si>
  <si>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</si>
  <si>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</si>
  <si>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</si>
  <si>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</si>
  <si>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</si>
  <si>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</si>
  <si>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</si>
  <si>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</si>
  <si>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</si>
  <si>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</si>
  <si>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</si>
  <si>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</si>
  <si>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</si>
  <si>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</si>
  <si>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</si>
  <si>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</si>
  <si>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</si>
  <si>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</si>
  <si>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</si>
  <si>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</si>
  <si>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</si>
  <si>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</si>
  <si>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</si>
  <si>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</si>
  <si>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</si>
  <si>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</si>
  <si>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</si>
  <si>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</si>
  <si>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</si>
  <si>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</si>
  <si>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</si>
  <si>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</si>
  <si>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</si>
  <si>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</si>
  <si>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</si>
  <si>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</si>
  <si>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</si>
  <si>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</si>
  <si>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</si>
  <si>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</si>
  <si>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</si>
  <si>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</si>
  <si>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</si>
  <si>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</si>
  <si>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</si>
  <si>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</si>
  <si>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</si>
  <si>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</si>
  <si>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</si>
  <si>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</si>
  <si>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</si>
  <si>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</si>
  <si>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</si>
  <si>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</si>
  <si>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</si>
  <si>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</si>
  <si>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</si>
  <si>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</si>
  <si>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</si>
  <si>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</si>
  <si>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</si>
  <si>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</si>
  <si>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</si>
  <si>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</si>
  <si>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</si>
  <si>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</si>
  <si>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</si>
  <si>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</si>
  <si>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</si>
  <si>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</si>
  <si>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</si>
  <si>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</si>
  <si>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</si>
  <si>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</si>
  <si>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</si>
  <si>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</si>
  <si>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</si>
  <si>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</si>
  <si>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</si>
  <si>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</si>
  <si>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</si>
  <si>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</si>
  <si>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</si>
  <si>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</si>
  <si>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</si>
  <si>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</si>
  <si>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</si>
  <si>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</si>
  <si>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</si>
  <si>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</si>
  <si>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</si>
  <si>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</si>
  <si>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</si>
  <si>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</si>
  <si>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</si>
  <si>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</si>
  <si>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</si>
  <si>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</si>
  <si>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</si>
  <si>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</si>
  <si>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</si>
  <si>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</si>
  <si>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</si>
  <si>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</si>
  <si>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</si>
  <si>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</si>
  <si>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</si>
  <si>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</si>
  <si>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</si>
  <si>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</si>
  <si>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</si>
  <si>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</si>
  <si>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</si>
  <si>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</si>
  <si>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</si>
  <si>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</si>
  <si>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</si>
  <si>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</si>
  <si>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</si>
  <si>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</si>
  <si>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</si>
  <si>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</si>
  <si>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</si>
  <si>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</si>
  <si>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</si>
  <si>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</si>
  <si>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</si>
  <si>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</si>
  <si>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</si>
  <si>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</si>
  <si>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</si>
  <si>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</si>
  <si>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</si>
  <si>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</si>
  <si>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</si>
  <si>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</si>
  <si>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</si>
  <si>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</si>
  <si>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</si>
  <si>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</si>
  <si>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</si>
  <si>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</si>
  <si>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</si>
  <si>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</si>
  <si>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</si>
  <si>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</si>
  <si>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</si>
  <si>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</si>
  <si>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</si>
  <si>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</si>
  <si>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</si>
  <si>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</si>
  <si>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</si>
  <si>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</si>
  <si>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</si>
  <si>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</si>
  <si>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</si>
  <si>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</si>
  <si>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</si>
  <si>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</si>
  <si>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</si>
  <si>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</si>
  <si>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</si>
  <si>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</si>
  <si>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</si>
  <si>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</si>
  <si>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</si>
  <si>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</si>
  <si>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</si>
  <si>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</si>
  <si>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</si>
  <si>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</si>
  <si>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</si>
  <si>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</si>
  <si>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</si>
  <si>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</si>
  <si>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</si>
  <si>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</si>
  <si>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</si>
  <si>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</si>
  <si>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</si>
  <si>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</si>
  <si>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</si>
  <si>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</si>
  <si>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</si>
  <si>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</si>
  <si>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</si>
  <si>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</si>
  <si>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</si>
  <si>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</si>
  <si>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</si>
  <si>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</si>
  <si>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</si>
  <si>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</si>
  <si>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</si>
  <si>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</si>
  <si>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</si>
  <si>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</si>
  <si>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</si>
  <si>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</si>
  <si>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</si>
  <si>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</si>
  <si>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</si>
  <si>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</si>
  <si>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</si>
  <si>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</si>
  <si>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</si>
  <si>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</si>
  <si>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</si>
  <si>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</si>
  <si>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</si>
  <si>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</si>
  <si>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</si>
  <si>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</si>
  <si>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</si>
  <si>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</si>
  <si>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</si>
  <si>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</si>
  <si>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</si>
  <si>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</si>
  <si>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</si>
  <si>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</si>
  <si>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</si>
  <si>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</si>
  <si>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</si>
  <si>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</si>
  <si>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</si>
  <si>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</si>
  <si>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</si>
  <si>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</si>
  <si>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</si>
  <si>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</si>
  <si>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</si>
  <si>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</si>
  <si>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</si>
  <si>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</si>
  <si>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</si>
  <si>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</si>
  <si>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</si>
  <si>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</si>
  <si>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</si>
  <si>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</si>
  <si>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</si>
  <si>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</si>
  <si>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</si>
  <si>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</si>
  <si>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</si>
  <si>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</si>
  <si>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</si>
  <si>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</si>
  <si>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</si>
  <si>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</si>
  <si>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</si>
  <si>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</si>
  <si>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</si>
  <si>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</si>
  <si>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</si>
  <si>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</si>
  <si>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</si>
  <si>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</si>
  <si>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</si>
  <si>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</si>
  <si>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</si>
  <si>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</si>
  <si>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</si>
  <si>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</si>
  <si>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</si>
  <si>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</si>
  <si>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</si>
  <si>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</si>
  <si>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</si>
  <si>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</si>
  <si>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</si>
  <si>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</si>
  <si>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</si>
  <si>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</si>
  <si>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</si>
  <si>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</si>
  <si>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</si>
  <si>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</si>
  <si>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</si>
  <si>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</si>
  <si>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</si>
  <si>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</si>
  <si>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</si>
  <si>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</si>
  <si>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</si>
  <si>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</si>
  <si>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</si>
  <si>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</si>
  <si>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</si>
  <si>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</si>
  <si>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</si>
  <si>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</si>
  <si>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</si>
  <si>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</si>
  <si>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</si>
  <si>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</si>
  <si>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</si>
  <si>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</si>
  <si>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</si>
  <si>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</si>
  <si>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</si>
  <si>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</si>
  <si>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</si>
  <si>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</si>
  <si>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</si>
  <si>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</si>
  <si>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</si>
  <si>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</si>
  <si>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</si>
  <si>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</si>
  <si>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</si>
  <si>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</si>
  <si>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</si>
  <si>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</si>
  <si>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</si>
  <si>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</si>
  <si>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</si>
  <si>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</si>
  <si>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</si>
  <si>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</si>
  <si>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</si>
  <si>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</si>
  <si>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</si>
  <si>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</si>
  <si>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</si>
  <si>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</si>
  <si>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</si>
  <si>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</si>
  <si>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</si>
  <si>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</si>
  <si>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</si>
  <si>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</si>
  <si>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</si>
  <si>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</si>
  <si>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</si>
  <si>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</si>
  <si>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</si>
  <si>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</si>
  <si>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</si>
  <si>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</si>
  <si>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</si>
  <si>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</si>
  <si>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</si>
  <si>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</si>
  <si>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</si>
  <si>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</si>
  <si>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</si>
  <si>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</si>
  <si>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</si>
  <si>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</si>
  <si>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</si>
  <si>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</si>
  <si>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</si>
  <si>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</si>
  <si>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</si>
  <si>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</si>
  <si>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</si>
  <si>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</si>
  <si>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</si>
  <si>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</si>
  <si>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</si>
  <si>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</si>
  <si>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</si>
  <si>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</si>
  <si>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</si>
  <si>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</si>
  <si>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</si>
  <si>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</si>
  <si>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</si>
  <si>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</si>
  <si>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</si>
  <si>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</si>
  <si>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</si>
  <si>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</si>
  <si>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</si>
  <si>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</si>
  <si>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</si>
  <si>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</si>
  <si>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</si>
  <si>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</si>
  <si>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</si>
  <si>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</si>
  <si>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</si>
  <si>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</si>
  <si>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</si>
  <si>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</si>
  <si>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</si>
  <si>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</si>
  <si>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</si>
  <si>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</si>
  <si>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</si>
  <si>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</si>
  <si>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</si>
  <si>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</si>
  <si>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</si>
  <si>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</si>
  <si>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</si>
  <si>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</si>
  <si>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</si>
  <si>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</si>
  <si>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</si>
  <si>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</si>
  <si>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</si>
  <si>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</si>
  <si>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</si>
  <si>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</si>
  <si>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</si>
  <si>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</si>
  <si>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</si>
  <si>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</si>
  <si>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</si>
  <si>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</si>
  <si>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</si>
  <si>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</si>
  <si>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</si>
  <si>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</si>
  <si>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</si>
  <si>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</si>
  <si>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</si>
  <si>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</si>
  <si>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</si>
  <si>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</si>
  <si>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</si>
  <si>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</si>
  <si>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</si>
  <si>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</si>
  <si>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</si>
  <si>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</si>
  <si>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</si>
  <si>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</si>
  <si>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</si>
  <si>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</si>
  <si>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</si>
  <si>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</si>
  <si>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</si>
  <si>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</si>
  <si>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</si>
  <si>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</si>
  <si>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</si>
  <si>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</si>
  <si>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</si>
  <si>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</si>
  <si>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</si>
  <si>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</si>
  <si>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</si>
  <si>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</si>
  <si>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</si>
  <si>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</si>
  <si>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</si>
  <si>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</si>
  <si>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</si>
  <si>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</si>
  <si>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</si>
  <si>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</si>
  <si>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</si>
  <si>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</si>
  <si>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</si>
  <si>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</si>
  <si>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</si>
  <si>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</si>
  <si>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</si>
  <si>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</si>
  <si>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</si>
  <si>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</si>
  <si>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</si>
  <si>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</si>
  <si>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</si>
  <si>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</si>
  <si>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</si>
  <si>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</si>
  <si>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</si>
  <si>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</si>
  <si>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</si>
  <si>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</si>
  <si>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</si>
  <si>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</si>
  <si>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</si>
  <si>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</si>
  <si>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</si>
  <si>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</si>
  <si>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</si>
  <si>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</si>
  <si>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</si>
  <si>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</si>
  <si>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</si>
  <si>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</si>
  <si>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</si>
  <si>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</si>
  <si>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</si>
  <si>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</si>
  <si>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</si>
  <si>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</si>
  <si>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</si>
  <si>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</si>
  <si>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</si>
  <si>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</si>
  <si>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</si>
  <si>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</si>
  <si>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</si>
  <si>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</si>
  <si>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</si>
  <si>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</si>
  <si>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</si>
  <si>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</si>
  <si>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</si>
  <si>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</si>
  <si>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</si>
  <si>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</si>
  <si>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</si>
  <si>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</si>
  <si>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</si>
  <si>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</si>
  <si>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</si>
  <si>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</si>
  <si>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</si>
  <si>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</si>
  <si>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</si>
  <si>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</si>
  <si>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</si>
  <si>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</si>
  <si>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</si>
  <si>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</si>
  <si>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</si>
  <si>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</si>
  <si>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</si>
  <si>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</si>
  <si>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</si>
  <si>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</si>
  <si>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</si>
  <si>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</si>
  <si>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</si>
  <si>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</si>
  <si>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</si>
  <si>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</si>
  <si>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</si>
  <si>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</si>
  <si>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</si>
  <si>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</si>
  <si>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</si>
  <si>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</si>
  <si>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</si>
  <si>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</si>
  <si>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</si>
  <si>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</si>
  <si>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</si>
  <si>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</si>
  <si>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</si>
  <si>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</si>
  <si>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</si>
  <si>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</si>
  <si>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</si>
  <si>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</si>
  <si>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</si>
  <si>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</si>
  <si>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</si>
  <si>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</si>
  <si>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</si>
  <si>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</si>
  <si>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</si>
  <si>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</si>
  <si>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</si>
  <si>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</si>
  <si>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</si>
  <si>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</si>
  <si>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</si>
  <si>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</si>
  <si>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</si>
  <si>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</si>
  <si>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</si>
  <si>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</si>
  <si>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</si>
  <si>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</si>
  <si>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</si>
  <si>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</si>
  <si>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</si>
  <si>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</si>
  <si>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</si>
  <si>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</si>
  <si>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</si>
  <si>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</si>
  <si>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</si>
  <si>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</si>
  <si>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</si>
  <si>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</si>
  <si>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</si>
  <si>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</si>
  <si>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</si>
  <si>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</si>
  <si>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</si>
  <si>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</si>
  <si>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</si>
  <si>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</si>
  <si>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</si>
  <si>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</si>
  <si>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</si>
  <si>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</si>
  <si>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</si>
  <si>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</si>
  <si>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</si>
  <si>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</si>
  <si>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</si>
  <si>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</si>
  <si>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</si>
  <si>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</si>
  <si>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</si>
  <si>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</si>
  <si>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</si>
  <si>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</si>
  <si>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</si>
  <si>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</si>
  <si>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</si>
  <si>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</si>
  <si>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</si>
  <si>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</si>
  <si>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</si>
  <si>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</si>
  <si>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</si>
  <si>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</si>
  <si>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</si>
  <si>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</si>
  <si>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</si>
  <si>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</si>
  <si>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</si>
  <si>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</si>
  <si>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</si>
  <si>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</si>
  <si>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</si>
  <si>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</si>
  <si>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</si>
  <si>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</si>
  <si>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</si>
  <si>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</si>
  <si>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</si>
  <si>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</si>
  <si>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</si>
  <si>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</si>
  <si>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</si>
  <si>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</si>
  <si>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</si>
  <si>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</si>
  <si>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</si>
  <si>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</si>
  <si>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</si>
  <si>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</si>
  <si>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</si>
  <si>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</si>
  <si>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</si>
  <si>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</si>
  <si>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</si>
  <si>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</si>
  <si>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</si>
  <si>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</si>
  <si>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</si>
  <si>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</si>
  <si>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</si>
  <si>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</si>
  <si>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</si>
  <si>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</si>
  <si>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</si>
  <si>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</si>
  <si>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</si>
  <si>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</si>
  <si>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</si>
  <si>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</si>
  <si>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</si>
  <si>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</si>
  <si>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</si>
  <si>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</si>
  <si>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</si>
  <si>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</si>
  <si>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</si>
  <si>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</si>
  <si>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</si>
  <si>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</si>
  <si>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</si>
  <si>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</si>
  <si>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</si>
  <si>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</si>
  <si>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</si>
  <si>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</si>
  <si>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</si>
  <si>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</si>
  <si>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</si>
  <si>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</si>
  <si>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</si>
  <si>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</si>
  <si>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</si>
  <si>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</si>
  <si>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</si>
  <si>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</si>
  <si>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</si>
  <si>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</si>
  <si>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</si>
  <si>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</si>
  <si>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</si>
  <si>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</si>
  <si>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</si>
  <si>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</si>
  <si>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</si>
  <si>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</si>
  <si>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</si>
  <si>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</si>
  <si>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</si>
  <si>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</si>
  <si>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</si>
  <si>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</si>
  <si>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</si>
  <si>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</si>
  <si>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</si>
  <si>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</si>
  <si>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</si>
  <si>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</si>
  <si>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</si>
  <si>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</si>
  <si>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</si>
  <si>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</si>
  <si>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</si>
  <si>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</si>
  <si>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</si>
  <si>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</si>
  <si>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</si>
  <si>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</si>
  <si>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</si>
  <si>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</si>
  <si>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</si>
  <si>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</si>
  <si>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</si>
  <si>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</si>
  <si>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</si>
  <si>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</si>
  <si>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</si>
  <si>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</si>
  <si>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</si>
  <si>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</si>
  <si>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</si>
  <si>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</si>
  <si>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</si>
  <si>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</si>
  <si>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</si>
  <si>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</si>
  <si>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</si>
  <si>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</si>
  <si>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</si>
  <si>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</si>
  <si>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</si>
  <si>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</si>
  <si>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</si>
  <si>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</si>
  <si>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</si>
  <si>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</si>
  <si>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</si>
  <si>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</si>
  <si>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</si>
  <si>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</si>
  <si>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</si>
  <si>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</si>
  <si>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</si>
  <si>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</si>
  <si>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</si>
  <si>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</si>
  <si>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</si>
  <si>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</si>
  <si>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</si>
  <si>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</si>
  <si>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</si>
  <si>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</si>
  <si>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</si>
  <si>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</si>
  <si>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</si>
  <si>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</si>
  <si>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</si>
  <si>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</si>
  <si>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</si>
  <si>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</si>
  <si>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</si>
  <si>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</si>
  <si>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</si>
  <si>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</si>
  <si>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</si>
  <si>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</si>
  <si>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</si>
  <si>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</si>
  <si>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</si>
  <si>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</si>
  <si>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</si>
  <si>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</si>
  <si>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</si>
  <si>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</si>
  <si>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</si>
  <si>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</si>
  <si>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</si>
  <si>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</si>
  <si>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</si>
  <si>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</si>
  <si>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</si>
  <si>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</si>
  <si>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</si>
  <si>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</si>
  <si>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</si>
  <si>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</si>
  <si>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</si>
  <si>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</si>
  <si>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</si>
  <si>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</si>
  <si>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</si>
  <si>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</si>
  <si>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</si>
  <si>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</si>
  <si>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</si>
  <si>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</si>
  <si>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</si>
  <si>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</si>
  <si>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</si>
  <si>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</si>
  <si>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</si>
  <si>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</si>
  <si>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</si>
  <si>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</si>
  <si>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</si>
  <si>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</si>
  <si>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</si>
  <si>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</si>
  <si>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</si>
  <si>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</si>
  <si>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</si>
  <si>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</si>
  <si>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</si>
  <si>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</si>
  <si>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</si>
  <si>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</si>
  <si>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</si>
  <si>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</si>
  <si>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</si>
  <si>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</si>
  <si>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</si>
  <si>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</si>
  <si>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</si>
  <si>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</si>
  <si>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</si>
  <si>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</si>
  <si>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</si>
  <si>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</si>
  <si>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</si>
  <si>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</si>
  <si>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</si>
  <si>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</si>
  <si>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</si>
  <si>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</si>
  <si>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</si>
  <si>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</si>
  <si>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</si>
  <si>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</si>
  <si>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</si>
  <si>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</si>
  <si>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</si>
  <si>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</si>
  <si>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</si>
  <si>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</si>
  <si>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</si>
  <si>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</si>
  <si>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</si>
  <si>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</si>
  <si>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</si>
  <si>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</si>
  <si>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</si>
  <si>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</si>
  <si>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</si>
  <si>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</si>
  <si>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</si>
  <si>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</si>
  <si>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</si>
  <si>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</si>
  <si>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</si>
  <si>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</si>
  <si>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</si>
  <si>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</si>
  <si>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</si>
  <si>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</si>
  <si>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</si>
  <si>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</si>
  <si>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</si>
  <si>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</si>
  <si>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</si>
  <si>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</si>
  <si>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</si>
  <si>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</si>
  <si>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</si>
  <si>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</si>
  <si>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</si>
  <si>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</si>
  <si>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</si>
  <si>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</si>
  <si>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</si>
  <si>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</si>
  <si>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</si>
  <si>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</si>
  <si>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</si>
  <si>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</si>
  <si>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</si>
  <si>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</si>
  <si>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</si>
  <si>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</si>
  <si>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</si>
  <si>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</si>
  <si>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</si>
  <si>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</si>
  <si>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</si>
  <si>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</si>
  <si>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</si>
  <si>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</si>
  <si>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</si>
  <si>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</si>
  <si>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</si>
  <si>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</si>
  <si>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</si>
  <si>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</si>
  <si>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</si>
  <si>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</si>
  <si>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</si>
  <si>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</si>
  <si>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</si>
  <si>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</si>
  <si>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</si>
  <si>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</si>
  <si>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</si>
  <si>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</si>
  <si>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</si>
  <si>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</si>
  <si>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</si>
  <si>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</si>
  <si>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</si>
  <si>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</si>
  <si>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</si>
  <si>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</si>
  <si>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</si>
  <si>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</si>
  <si>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</si>
  <si>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</si>
  <si>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</si>
  <si>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</si>
  <si>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</si>
  <si>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</si>
  <si>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</si>
  <si>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</si>
  <si>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</si>
  <si>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</si>
  <si>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</si>
  <si>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</si>
  <si>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</si>
  <si>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</si>
  <si>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</si>
  <si>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</si>
  <si>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</si>
  <si>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</si>
  <si>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</si>
  <si>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</si>
  <si>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</si>
  <si>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</si>
  <si>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</si>
  <si>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</si>
  <si>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</si>
  <si>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</si>
  <si>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</si>
  <si>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</si>
  <si>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</si>
  <si>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</si>
  <si>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</si>
  <si>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</si>
  <si>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</si>
  <si>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</si>
  <si>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</si>
  <si>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</si>
  <si>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</si>
  <si>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</si>
  <si>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</si>
  <si>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</si>
  <si>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</si>
  <si>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</si>
  <si>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</si>
  <si>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</si>
  <si>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</si>
  <si>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</si>
  <si>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</si>
  <si>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</si>
  <si>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</si>
  <si>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</si>
  <si>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</si>
  <si>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</si>
  <si>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</si>
  <si>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</si>
  <si>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</si>
  <si>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</si>
  <si>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</si>
  <si>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</si>
  <si>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</si>
  <si>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</si>
  <si>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</si>
  <si>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</si>
  <si>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</si>
  <si>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</si>
  <si>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</si>
  <si>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</si>
  <si>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</si>
  <si>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</si>
  <si>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</si>
  <si>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</si>
  <si>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</si>
  <si>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</si>
  <si>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</si>
  <si>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</si>
  <si>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</si>
  <si>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</si>
  <si>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</si>
  <si>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</si>
  <si>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</si>
  <si>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</si>
  <si>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</si>
  <si>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</si>
  <si>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</si>
  <si>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</si>
  <si>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</si>
  <si>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</si>
  <si>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</si>
  <si>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</si>
  <si>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</si>
  <si>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</si>
  <si>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</si>
  <si>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</si>
  <si>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</si>
  <si>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</si>
  <si>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</si>
  <si>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</si>
  <si>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</si>
  <si>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</si>
  <si>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</si>
  <si>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</si>
  <si>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</si>
  <si>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</si>
  <si>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</si>
  <si>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</si>
  <si>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</si>
  <si>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</si>
  <si>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</si>
  <si>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</si>
  <si>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</si>
  <si>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</si>
  <si>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</si>
  <si>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</si>
  <si>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</si>
  <si>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</si>
  <si>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</si>
  <si>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</si>
  <si>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</si>
  <si>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</si>
  <si>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</si>
  <si>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</si>
  <si>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</si>
  <si>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</si>
  <si>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</si>
  <si>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</si>
  <si>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</si>
  <si>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</si>
  <si>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</si>
  <si>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</si>
  <si>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</si>
  <si>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</si>
  <si>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</si>
  <si>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</si>
  <si>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</si>
  <si>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</si>
  <si>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</si>
  <si>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</si>
  <si>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</si>
  <si>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</si>
  <si>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</si>
  <si>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</si>
  <si>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</si>
  <si>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</si>
  <si>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</si>
  <si>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</si>
  <si>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</si>
  <si>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</si>
  <si>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</si>
  <si>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</si>
  <si>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</si>
  <si>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</si>
  <si>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</si>
  <si>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</si>
  <si>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</si>
  <si>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</si>
  <si>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</si>
  <si>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</si>
  <si>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</si>
  <si>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</si>
  <si>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</si>
  <si>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</si>
  <si>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</si>
  <si>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</si>
  <si>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</si>
  <si>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</si>
  <si>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</si>
  <si>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</si>
  <si>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</si>
  <si>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</si>
  <si>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</si>
  <si>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</si>
  <si>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</si>
  <si>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</si>
  <si>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</si>
  <si>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</si>
  <si>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</si>
  <si>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</si>
  <si>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</si>
  <si>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</si>
  <si>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</si>
  <si>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</si>
  <si>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</si>
  <si>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</si>
  <si>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</si>
  <si>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</si>
  <si>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</si>
  <si>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</si>
  <si>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</si>
  <si>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</si>
  <si>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</si>
  <si>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</si>
  <si>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</si>
  <si>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</si>
  <si>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</si>
  <si>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</si>
  <si>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</si>
  <si>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</si>
  <si>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</si>
  <si>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</si>
  <si>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</si>
  <si>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</si>
  <si>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</si>
  <si>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</si>
  <si>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</si>
  <si>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</si>
  <si>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</si>
  <si>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</si>
  <si>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</si>
  <si>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</si>
  <si>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</si>
  <si>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</si>
  <si>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</si>
  <si>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</si>
  <si>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</si>
  <si>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</si>
  <si>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</si>
  <si>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</si>
  <si>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</si>
  <si>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</si>
  <si>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</si>
  <si>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</si>
  <si>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</si>
  <si>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</si>
  <si>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</si>
  <si>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</si>
  <si>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</si>
  <si>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</si>
  <si>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</si>
  <si>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</si>
  <si>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</si>
  <si>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</si>
  <si>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</si>
  <si>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</si>
  <si>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</si>
  <si>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</si>
  <si>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</si>
  <si>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</si>
  <si>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</si>
  <si>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</si>
  <si>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</si>
  <si>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</si>
  <si>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</si>
  <si>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</si>
  <si>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</si>
  <si>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</si>
  <si>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</si>
  <si>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</si>
  <si>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</si>
  <si>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</si>
  <si>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</si>
  <si>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</si>
  <si>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</si>
  <si>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</si>
  <si>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</si>
  <si>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</si>
  <si>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</si>
  <si>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</si>
  <si>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</si>
  <si>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</si>
  <si>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</si>
  <si>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</si>
  <si>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</si>
  <si>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</si>
  <si>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</si>
  <si>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</si>
  <si>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</si>
  <si>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</si>
  <si>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</si>
  <si>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</si>
  <si>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</si>
  <si>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</si>
  <si>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</si>
  <si>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</si>
  <si>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</si>
  <si>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</si>
  <si>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</si>
  <si>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</si>
  <si>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</si>
  <si>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</si>
  <si>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</si>
  <si>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</si>
  <si>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</si>
  <si>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</si>
  <si>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</si>
  <si>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</si>
  <si>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</si>
  <si>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</si>
  <si>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</si>
  <si>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</si>
  <si>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</si>
  <si>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</si>
  <si>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</si>
  <si>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</si>
  <si>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</si>
  <si>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</si>
  <si>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</si>
  <si>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</si>
  <si>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</si>
  <si>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</si>
  <si>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</si>
  <si>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</si>
  <si>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</si>
  <si>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</si>
  <si>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</si>
  <si>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</si>
  <si>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</si>
  <si>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</si>
  <si>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</si>
  <si>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</si>
  <si>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</si>
  <si>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</si>
  <si>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</si>
  <si>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</si>
  <si>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</si>
  <si>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</si>
  <si>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</si>
  <si>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</si>
  <si>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</si>
  <si>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</si>
  <si>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</si>
  <si>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</si>
  <si>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</si>
  <si>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</si>
  <si>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</si>
  <si>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</si>
  <si>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</si>
  <si>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</si>
  <si>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</si>
  <si>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</si>
  <si>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</si>
  <si>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</si>
  <si>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</si>
  <si>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</si>
  <si>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</si>
  <si>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</si>
  <si>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</si>
  <si>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</si>
  <si>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</si>
  <si>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</si>
  <si>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</si>
  <si>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</si>
  <si>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</si>
  <si>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</si>
  <si>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</si>
  <si>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</si>
  <si>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</si>
  <si>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</si>
  <si>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</si>
  <si>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</si>
  <si>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</si>
  <si>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</si>
  <si>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</si>
  <si>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</si>
  <si>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</si>
  <si>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</si>
  <si>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</si>
  <si>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</si>
  <si>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</si>
  <si>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</si>
  <si>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</si>
  <si>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</si>
  <si>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</si>
  <si>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</si>
  <si>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</si>
  <si>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</si>
  <si>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</si>
  <si>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</si>
  <si>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</si>
  <si>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</si>
  <si>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</si>
  <si>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</si>
  <si>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</si>
  <si>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</si>
  <si>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</si>
  <si>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</si>
  <si>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</si>
  <si>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</si>
  <si>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</si>
  <si>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</si>
  <si>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</si>
  <si>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</si>
  <si>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</si>
  <si>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</si>
  <si>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</si>
  <si>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</si>
  <si>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</si>
  <si>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</si>
  <si>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</si>
  <si>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</si>
  <si>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</si>
  <si>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</si>
  <si>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</si>
  <si>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</si>
  <si>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</si>
  <si>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</si>
  <si>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</si>
  <si>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</si>
  <si>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</si>
  <si>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</si>
  <si>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</si>
  <si>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</si>
  <si>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</si>
  <si>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</si>
  <si>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</si>
  <si>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</si>
  <si>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</si>
  <si>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</si>
  <si>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</si>
  <si>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</si>
  <si>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</si>
  <si>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</si>
  <si>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</si>
  <si>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</si>
  <si>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</si>
  <si>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</si>
  <si>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</si>
  <si>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</si>
  <si>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</si>
  <si>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</si>
  <si>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</si>
  <si>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</si>
  <si>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</si>
  <si>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</si>
  <si>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</si>
  <si>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</si>
  <si>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</si>
  <si>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</si>
  <si>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</si>
  <si>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</si>
  <si>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</si>
  <si>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</si>
  <si>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</si>
  <si>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</si>
  <si>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</si>
  <si>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</si>
  <si>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</si>
  <si>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</si>
  <si>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</si>
  <si>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</si>
  <si>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</si>
  <si>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</si>
  <si>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</si>
  <si>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</si>
  <si>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</si>
  <si>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</si>
  <si>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</si>
  <si>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</si>
  <si>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</si>
  <si>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</si>
  <si>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</si>
  <si>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</si>
  <si>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</si>
  <si>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</si>
  <si>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</si>
  <si>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</si>
  <si>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</si>
  <si>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</si>
  <si>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</si>
  <si>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</si>
  <si>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</si>
  <si>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</si>
  <si>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</si>
  <si>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</si>
  <si>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</si>
  <si>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</si>
  <si>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</si>
  <si>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</si>
  <si>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</si>
  <si>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</si>
  <si>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</si>
  <si>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</si>
  <si>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</si>
  <si>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</si>
  <si>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</si>
  <si>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</si>
  <si>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</si>
  <si>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</si>
  <si>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</si>
  <si>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</si>
  <si>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</si>
  <si>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</si>
  <si>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</si>
  <si>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</si>
  <si>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</si>
  <si>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</si>
  <si>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</si>
  <si>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</si>
  <si>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</si>
  <si>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</si>
  <si>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</si>
  <si>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</si>
  <si>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</si>
  <si>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</si>
  <si>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</si>
  <si>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</si>
  <si>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</si>
  <si>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</si>
  <si>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</si>
  <si>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</si>
  <si>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</si>
  <si>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</si>
  <si>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</si>
  <si>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</si>
  <si>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</si>
  <si>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</si>
  <si>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</si>
  <si>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</si>
  <si>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</si>
  <si>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</si>
  <si>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</si>
  <si>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</si>
  <si>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</si>
  <si>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</si>
  <si>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</si>
  <si>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</si>
  <si>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</si>
  <si>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</si>
  <si>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</si>
  <si>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</si>
  <si>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</si>
  <si>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</si>
  <si>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</si>
  <si>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</si>
  <si>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</si>
  <si>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</si>
  <si>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</si>
  <si>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</si>
  <si>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</si>
  <si>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</si>
  <si>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</si>
  <si>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</si>
  <si>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</si>
  <si>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</si>
  <si>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</si>
  <si>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</si>
  <si>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</si>
  <si>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</si>
  <si>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</si>
  <si>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</si>
  <si>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</si>
  <si>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</si>
  <si>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</si>
  <si>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</si>
  <si>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</si>
  <si>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</si>
  <si>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</si>
  <si>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</si>
  <si>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</si>
  <si>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</si>
  <si>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</si>
  <si>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</si>
  <si>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</si>
  <si>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</si>
  <si>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</si>
  <si>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</si>
  <si>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</si>
  <si>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</si>
  <si>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</si>
  <si>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</si>
  <si>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</si>
  <si>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</si>
  <si>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</si>
  <si>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</si>
  <si>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</si>
  <si>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</si>
  <si>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</si>
  <si>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</si>
  <si>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</si>
  <si>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</si>
  <si>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</si>
  <si>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</si>
  <si>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</si>
  <si>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</si>
  <si>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</si>
  <si>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</si>
  <si>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</si>
  <si>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</si>
  <si>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</si>
  <si>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</si>
  <si>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</si>
  <si>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</si>
  <si>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</si>
  <si>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</si>
  <si>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</si>
  <si>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</si>
  <si>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</si>
  <si>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</si>
  <si>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</si>
  <si>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</si>
  <si>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</si>
  <si>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</si>
  <si>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</si>
  <si>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</si>
  <si>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</si>
  <si>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</si>
  <si>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</si>
  <si>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</si>
  <si>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</si>
  <si>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</si>
  <si>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</si>
  <si>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</si>
  <si>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</si>
  <si>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</si>
  <si>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</si>
  <si>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</si>
  <si>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</si>
  <si>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</si>
  <si>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</si>
  <si>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</si>
  <si>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</si>
  <si>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</si>
  <si>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</si>
  <si>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</si>
  <si>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</si>
  <si>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</si>
  <si>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</si>
  <si>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</si>
  <si>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</si>
  <si>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</si>
  <si>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</si>
  <si>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</si>
  <si>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</si>
  <si>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</si>
  <si>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</si>
  <si>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</si>
  <si>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</si>
  <si>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</si>
  <si>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</si>
  <si>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</si>
  <si>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</si>
  <si>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</si>
  <si>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</si>
  <si>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</si>
  <si>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</si>
  <si>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</si>
  <si>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</si>
  <si>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</si>
  <si>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</si>
  <si>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</si>
  <si>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</si>
  <si>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</si>
  <si>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</si>
  <si>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</si>
  <si>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</si>
  <si>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</si>
  <si>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</si>
  <si>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</si>
  <si>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</si>
  <si>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</si>
  <si>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</si>
  <si>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</si>
  <si>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</si>
  <si>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</si>
  <si>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</si>
  <si>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</si>
  <si>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</si>
  <si>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</si>
  <si>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</si>
  <si>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</si>
  <si>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</si>
  <si>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</si>
  <si>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</si>
  <si>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</si>
  <si>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</si>
  <si>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</si>
  <si>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</si>
  <si>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</si>
  <si>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</si>
  <si>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</si>
  <si>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</si>
  <si>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</si>
  <si>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</si>
  <si>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</si>
  <si>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</si>
  <si>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</si>
  <si>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</si>
  <si>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</si>
  <si>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</si>
  <si>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</si>
  <si>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</si>
  <si>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</si>
  <si>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</si>
  <si>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</si>
  <si>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</si>
  <si>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</si>
  <si>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</si>
  <si>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</si>
  <si>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</si>
  <si>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</si>
  <si>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</si>
  <si>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</si>
  <si>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</si>
  <si>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</si>
  <si>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</si>
  <si>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</si>
  <si>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</si>
  <si>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</si>
  <si>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</si>
  <si>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</si>
  <si>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</si>
  <si>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</si>
  <si>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</si>
  <si>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</si>
  <si>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</si>
  <si>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</si>
  <si>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</si>
  <si>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</si>
  <si>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</si>
  <si>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</si>
  <si>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</si>
  <si>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</si>
  <si>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</si>
  <si>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</si>
  <si>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</si>
  <si>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</si>
  <si>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</si>
  <si>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</si>
  <si>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</si>
  <si>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</si>
  <si>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</si>
  <si>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</si>
  <si>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</si>
  <si>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</si>
  <si>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</si>
  <si>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</si>
  <si>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</si>
  <si>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</si>
  <si>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</si>
  <si>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</si>
  <si>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</si>
  <si>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</si>
  <si>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</si>
  <si>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</si>
  <si>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</si>
  <si>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</si>
  <si>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</si>
  <si>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</si>
  <si>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</si>
  <si>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</si>
  <si>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</si>
  <si>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</si>
  <si>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</si>
  <si>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</si>
  <si>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</si>
  <si>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</si>
  <si>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</si>
  <si>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</si>
  <si>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</si>
  <si>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</si>
  <si>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</si>
  <si>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</si>
  <si>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</si>
  <si>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</si>
  <si>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</si>
  <si>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</si>
  <si>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</si>
  <si>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</si>
  <si>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</si>
  <si>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</si>
  <si>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</si>
  <si>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</si>
  <si>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</si>
  <si>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</si>
  <si>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</si>
  <si>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</si>
  <si>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</si>
  <si>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</si>
  <si>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</si>
  <si>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</si>
  <si>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</si>
  <si>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</si>
  <si>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</si>
  <si>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</si>
  <si>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</si>
  <si>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</si>
  <si>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</si>
  <si>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</si>
  <si>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</si>
  <si>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</si>
  <si>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</si>
  <si>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</si>
  <si>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</si>
  <si>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</si>
  <si>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</si>
  <si>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</si>
  <si>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</si>
  <si>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</si>
  <si>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</si>
  <si>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</si>
  <si>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</si>
  <si>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</si>
  <si>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</si>
  <si>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</si>
  <si>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</si>
  <si>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</si>
  <si>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</si>
  <si>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</si>
  <si>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</si>
  <si>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</si>
  <si>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</si>
  <si>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</si>
  <si>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</si>
  <si>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</si>
  <si>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</si>
  <si>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</si>
  <si>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</si>
  <si>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</si>
  <si>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</si>
  <si>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</si>
  <si>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</si>
  <si>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</si>
  <si>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</si>
  <si>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</si>
  <si>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</si>
  <si>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</si>
  <si>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</si>
  <si>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</si>
  <si>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</si>
  <si>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</si>
  <si>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</si>
  <si>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</si>
  <si>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</si>
  <si>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</si>
  <si>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</si>
  <si>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</si>
  <si>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</si>
  <si>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</si>
  <si>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</si>
  <si>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</si>
  <si>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</si>
  <si>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</si>
  <si>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</si>
  <si>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</si>
  <si>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</si>
  <si>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</si>
  <si>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</si>
  <si>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</si>
  <si>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</si>
  <si>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</si>
  <si>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</si>
  <si>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</si>
  <si>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</si>
  <si>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</si>
  <si>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</si>
  <si>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</si>
  <si>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</si>
  <si>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</si>
  <si>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</si>
  <si>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</si>
  <si>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</si>
  <si>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</si>
  <si>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</si>
  <si>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</si>
  <si>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</si>
  <si>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</si>
  <si>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</si>
  <si>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</si>
  <si>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</si>
  <si>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</si>
  <si>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</si>
  <si>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</si>
  <si>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</si>
  <si>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</si>
  <si>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</si>
  <si>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</si>
  <si>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</si>
  <si>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</si>
  <si>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</si>
  <si>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</si>
  <si>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</si>
  <si>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</si>
  <si>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</si>
  <si>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</si>
  <si>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</si>
  <si>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</si>
  <si>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</si>
  <si>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</si>
  <si>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</si>
  <si>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</si>
  <si>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</si>
  <si>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</si>
  <si>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</si>
  <si>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</si>
  <si>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</si>
  <si>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</si>
  <si>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</si>
  <si>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</si>
  <si>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</si>
  <si>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</si>
  <si>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</si>
  <si>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</si>
  <si>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</si>
  <si>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</si>
  <si>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</si>
  <si>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</si>
  <si>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</si>
  <si>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</si>
  <si>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</si>
  <si>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</si>
  <si>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</si>
  <si>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</si>
  <si>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</si>
  <si>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</si>
  <si>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</si>
  <si>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</si>
  <si>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</si>
  <si>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</si>
  <si>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</si>
  <si>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</si>
  <si>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</si>
  <si>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</si>
  <si>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</si>
  <si>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</si>
  <si>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</si>
  <si>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</si>
  <si>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</si>
  <si>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</si>
  <si>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</si>
  <si>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</si>
  <si>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</si>
  <si>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</si>
  <si>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</si>
  <si>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</si>
  <si>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</si>
  <si>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</si>
  <si>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</si>
  <si>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</si>
  <si>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</si>
  <si>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</si>
  <si>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</si>
  <si>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</si>
  <si>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</si>
  <si>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</si>
  <si>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</si>
  <si>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</si>
  <si>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</si>
  <si>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</si>
  <si>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</si>
  <si>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</si>
  <si>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</si>
  <si>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</si>
  <si>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</si>
  <si>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</si>
  <si>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</si>
  <si>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</si>
  <si>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</si>
  <si>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</si>
  <si>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</si>
  <si>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</si>
  <si>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</si>
  <si>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</si>
  <si>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</si>
  <si>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</si>
  <si>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</si>
  <si>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</si>
  <si>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</si>
  <si>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</si>
  <si>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</si>
  <si>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</si>
  <si>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</si>
  <si>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</si>
  <si>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</si>
  <si>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</si>
  <si>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</si>
  <si>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</si>
  <si>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</si>
  <si>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</si>
  <si>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</si>
  <si>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</si>
  <si>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</si>
  <si>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</si>
  <si>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</si>
  <si>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</si>
  <si>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</si>
  <si>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</si>
  <si>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</si>
  <si>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</si>
  <si>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</si>
  <si>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</si>
  <si>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</si>
  <si>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</si>
  <si>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</si>
  <si>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</si>
  <si>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</si>
  <si>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</si>
  <si>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</si>
  <si>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</si>
  <si>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</si>
  <si>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</si>
  <si>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</si>
  <si>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</si>
  <si>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</si>
  <si>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</si>
  <si>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</si>
  <si>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</si>
  <si>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</si>
  <si>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</si>
  <si>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</si>
  <si>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</si>
  <si>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</si>
  <si>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</si>
  <si>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</si>
  <si>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</si>
  <si>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</si>
  <si>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</si>
  <si>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</si>
  <si>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</si>
  <si>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</si>
  <si>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</si>
  <si>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</si>
  <si>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</si>
  <si>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</si>
  <si>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</si>
  <si>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</si>
  <si>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</si>
  <si>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</si>
  <si>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</si>
  <si>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</si>
  <si>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</si>
  <si>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</si>
  <si>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</si>
  <si>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</si>
  <si>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</si>
  <si>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</si>
  <si>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</si>
  <si>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</si>
  <si>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</si>
  <si>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</si>
  <si>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</si>
  <si>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</si>
  <si>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</si>
  <si>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</si>
  <si>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</si>
  <si>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</si>
  <si>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</si>
  <si>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</si>
  <si>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</si>
  <si>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</si>
  <si>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</si>
  <si>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</si>
  <si>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</si>
  <si>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</si>
  <si>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</si>
  <si>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</si>
  <si>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</si>
  <si>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</si>
  <si>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</si>
  <si>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</si>
  <si>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</si>
  <si>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</si>
  <si>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</si>
  <si>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</si>
  <si>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</si>
  <si>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</si>
  <si>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</si>
  <si>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</si>
  <si>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</si>
  <si>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</si>
  <si>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</si>
  <si>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</si>
  <si>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</si>
  <si>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</si>
  <si>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</si>
  <si>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</si>
  <si>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</si>
  <si>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</si>
  <si>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</si>
  <si>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</si>
  <si>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</si>
  <si>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</si>
  <si>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</si>
  <si>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</si>
  <si>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</si>
  <si>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</si>
  <si>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</si>
  <si>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</si>
  <si>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</si>
  <si>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</si>
  <si>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</si>
  <si>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</si>
  <si>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</si>
  <si>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</si>
  <si>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</si>
  <si>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</si>
  <si>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</si>
  <si>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</si>
  <si>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</si>
  <si>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</si>
  <si>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</si>
  <si>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</si>
  <si>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</si>
  <si>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</si>
  <si>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</si>
  <si>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</si>
  <si>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</si>
  <si>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</si>
  <si>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</si>
  <si>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</si>
  <si>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</si>
  <si>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</si>
  <si>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</si>
  <si>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</si>
  <si>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</si>
  <si>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</si>
  <si>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</si>
  <si>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</si>
  <si>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</si>
  <si>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</si>
  <si>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</si>
  <si>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</si>
  <si>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</si>
  <si>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</si>
  <si>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</si>
  <si>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</si>
  <si>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</si>
  <si>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</si>
  <si>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</si>
  <si>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</si>
  <si>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</si>
  <si>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</si>
  <si>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</si>
  <si>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</si>
  <si>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</si>
  <si>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</si>
  <si>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</si>
  <si>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</si>
  <si>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</si>
  <si>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</si>
  <si>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</si>
  <si>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</si>
  <si>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</si>
  <si>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</si>
  <si>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</si>
  <si>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</si>
  <si>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</si>
  <si>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</si>
  <si>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</si>
  <si>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</si>
  <si>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</si>
  <si>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</si>
  <si>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</si>
  <si>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</si>
  <si>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</si>
  <si>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</si>
  <si>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</si>
  <si>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</si>
  <si>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</si>
  <si>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</si>
  <si>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</si>
  <si>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</si>
  <si>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</si>
  <si>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</si>
  <si>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</si>
  <si>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</si>
  <si>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</si>
  <si>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</si>
  <si>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</si>
  <si>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</si>
  <si>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</si>
  <si>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</si>
  <si>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</si>
  <si>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</si>
  <si>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</si>
  <si>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</si>
  <si>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</si>
  <si>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</si>
  <si>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</si>
  <si>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</si>
  <si>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</si>
  <si>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</si>
  <si>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</si>
  <si>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</si>
  <si>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</si>
  <si>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</si>
  <si>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</si>
  <si>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</si>
  <si>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</si>
  <si>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</si>
  <si>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</si>
  <si>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</si>
  <si>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</si>
  <si>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</si>
  <si>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</si>
  <si>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</si>
  <si>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</si>
  <si>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</si>
  <si>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</si>
  <si>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</si>
  <si>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</si>
  <si>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</si>
  <si>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</si>
  <si>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</si>
  <si>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</si>
  <si>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</si>
  <si>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</si>
  <si>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</si>
  <si>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</si>
  <si>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</si>
  <si>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</si>
  <si>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</si>
  <si>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</si>
  <si>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</si>
  <si>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</si>
  <si>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</si>
  <si>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</si>
  <si>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</si>
  <si>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</si>
  <si>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</si>
  <si>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</si>
  <si>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</si>
  <si>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</si>
  <si>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</si>
  <si>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</si>
  <si>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</si>
  <si>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</si>
  <si>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</si>
  <si>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</si>
  <si>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</si>
  <si>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</si>
  <si>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</si>
  <si>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</si>
  <si>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</si>
  <si>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</si>
  <si>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</si>
  <si>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</si>
  <si>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</si>
  <si>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</si>
  <si>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</si>
  <si>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</si>
  <si>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</si>
  <si>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</si>
  <si>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</si>
  <si>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</si>
  <si>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</si>
  <si>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</si>
  <si>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</si>
  <si>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</si>
  <si>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</si>
  <si>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</si>
  <si>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</si>
  <si>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</si>
  <si>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</si>
  <si>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</si>
  <si>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</si>
  <si>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</si>
  <si>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</si>
  <si>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</si>
  <si>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</si>
  <si>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</si>
  <si>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</si>
  <si>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</si>
  <si>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</si>
  <si>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</si>
  <si>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</si>
  <si>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</si>
  <si>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</si>
  <si>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</si>
  <si>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</si>
  <si>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</si>
  <si>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</si>
  <si>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</si>
  <si>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</si>
  <si>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</si>
  <si>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</si>
  <si>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</si>
  <si>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</si>
  <si>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</si>
  <si>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</si>
  <si>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</si>
  <si>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</si>
  <si>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</si>
  <si>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</si>
  <si>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</si>
  <si>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</si>
  <si>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</si>
  <si>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</si>
  <si>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</si>
  <si>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</si>
  <si>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</si>
  <si>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</si>
  <si>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</si>
  <si>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</si>
  <si>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</si>
  <si>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</si>
  <si>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</si>
  <si>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</si>
  <si>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</si>
  <si>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</si>
  <si>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</si>
  <si>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</si>
  <si>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</si>
  <si>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</si>
  <si>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</si>
  <si>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</si>
  <si>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</si>
  <si>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</si>
  <si>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</si>
  <si>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</si>
  <si>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</si>
  <si>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</si>
  <si>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</si>
  <si>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</si>
  <si>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</si>
  <si>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</si>
  <si>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</si>
  <si>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</si>
  <si>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</si>
  <si>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</si>
  <si>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</si>
  <si>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</si>
  <si>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</si>
  <si>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</si>
  <si>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</si>
  <si>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</si>
  <si>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</si>
  <si>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</si>
  <si>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</si>
  <si>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</si>
  <si>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</si>
  <si>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</si>
  <si>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</si>
  <si>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</si>
  <si>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</si>
  <si>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</si>
  <si>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</si>
  <si>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</si>
  <si>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</si>
  <si>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</si>
  <si>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</si>
  <si>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</si>
  <si>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</si>
  <si>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</si>
  <si>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</si>
  <si>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</si>
  <si>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</si>
  <si>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</si>
  <si>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</si>
  <si>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</si>
  <si>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</si>
  <si>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</si>
  <si>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</si>
  <si>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</si>
  <si>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</si>
  <si>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</si>
  <si>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</si>
  <si>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</si>
  <si>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</si>
  <si>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</si>
  <si>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</si>
  <si>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</si>
  <si>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</si>
  <si>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</si>
  <si>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</si>
  <si>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</si>
  <si>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</si>
  <si>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</si>
  <si>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</si>
  <si>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</si>
  <si>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</si>
  <si>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</si>
  <si>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</si>
  <si>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</si>
  <si>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</si>
  <si>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</si>
  <si>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</si>
  <si>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</si>
  <si>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</si>
  <si>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</si>
  <si>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</si>
  <si>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</si>
  <si>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</si>
  <si>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</si>
  <si>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</si>
  <si>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</si>
  <si>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</si>
  <si>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</si>
  <si>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</si>
  <si>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</si>
  <si>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</si>
  <si>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</si>
  <si>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</si>
  <si>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</si>
  <si>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</si>
  <si>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</si>
  <si>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</si>
  <si>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</si>
  <si>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</si>
  <si>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</si>
  <si>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</si>
  <si>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</si>
  <si>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</si>
  <si>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</si>
  <si>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</si>
  <si>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</si>
  <si>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</si>
  <si>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</si>
  <si>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</si>
  <si>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</si>
  <si>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</si>
  <si>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</si>
  <si>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</si>
  <si>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</si>
  <si>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</si>
  <si>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</si>
  <si>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</si>
  <si>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</si>
  <si>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</si>
  <si>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</si>
  <si>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</si>
  <si>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</si>
  <si>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</si>
  <si>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</si>
  <si>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</si>
  <si>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</si>
  <si>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</si>
  <si>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</si>
  <si>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</si>
  <si>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</si>
  <si>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</si>
  <si>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</si>
  <si>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</si>
  <si>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</si>
  <si>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</si>
  <si>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</si>
  <si>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</si>
  <si>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</si>
  <si>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</si>
  <si>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</si>
  <si>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</si>
  <si>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</si>
  <si>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</si>
  <si>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</si>
  <si>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</si>
  <si>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</si>
  <si>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</si>
  <si>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</si>
  <si>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</si>
  <si>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</si>
  <si>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</si>
  <si>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</si>
  <si>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</si>
  <si>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</si>
  <si>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</si>
  <si>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</si>
  <si>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</si>
  <si>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</si>
  <si>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</si>
  <si>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</si>
  <si>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</si>
  <si>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</si>
  <si>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</si>
  <si>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</si>
  <si>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</si>
  <si>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</si>
  <si>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</si>
  <si>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</si>
  <si>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</si>
  <si>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</si>
  <si>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</si>
  <si>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</si>
  <si>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</si>
  <si>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</si>
  <si>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</si>
  <si>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</si>
  <si>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</si>
  <si>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</si>
  <si>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</si>
  <si>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</si>
  <si>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</si>
  <si>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</si>
  <si>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</si>
  <si>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</si>
  <si>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</si>
  <si>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</si>
  <si>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</si>
  <si>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</si>
  <si>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</si>
  <si>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</si>
  <si>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</si>
  <si>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</si>
  <si>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</si>
  <si>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</si>
  <si>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</si>
  <si>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</si>
  <si>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</si>
  <si>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</si>
  <si>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</si>
  <si>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</si>
  <si>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</si>
  <si>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</si>
  <si>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</si>
  <si>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</si>
  <si>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</si>
  <si>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</si>
  <si>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</si>
  <si>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</si>
  <si>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</si>
  <si>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</si>
  <si>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</si>
  <si>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</si>
  <si>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</si>
  <si>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</si>
  <si>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</si>
  <si>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</si>
  <si>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</si>
  <si>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</si>
  <si>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</si>
  <si>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</si>
  <si>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</si>
  <si>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</si>
  <si>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</si>
  <si>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</si>
  <si>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</si>
  <si>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</si>
  <si>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</si>
  <si>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</si>
  <si>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</si>
  <si>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</si>
  <si>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</si>
  <si>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</si>
  <si>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</si>
  <si>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</si>
  <si>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</si>
  <si>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</si>
  <si>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</si>
  <si>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</si>
  <si>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</si>
  <si>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</si>
  <si>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</si>
  <si>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</si>
  <si>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</si>
  <si>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</si>
  <si>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</si>
  <si>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</si>
  <si>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</si>
  <si>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</si>
  <si>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</si>
  <si>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</si>
  <si>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</si>
  <si>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</si>
  <si>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</si>
  <si>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</si>
  <si>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</si>
  <si>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</si>
  <si>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</si>
  <si>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</si>
  <si>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</si>
  <si>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</si>
  <si>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</si>
  <si>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</si>
  <si>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</si>
  <si>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</si>
  <si>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</si>
  <si>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</si>
  <si>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</si>
  <si>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</si>
  <si>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</si>
  <si>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</si>
  <si>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</si>
  <si>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</si>
  <si>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</si>
  <si>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</si>
  <si>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</si>
  <si>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</si>
  <si>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</si>
  <si>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</si>
  <si>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</si>
  <si>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</si>
  <si>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</si>
  <si>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</si>
  <si>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</si>
  <si>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</si>
  <si>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</si>
  <si>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</si>
  <si>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</si>
  <si>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</si>
  <si>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</si>
  <si>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</si>
  <si>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</si>
  <si>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</si>
  <si>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</si>
  <si>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</si>
  <si>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</si>
  <si>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</si>
  <si>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</si>
  <si>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</si>
  <si>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</si>
  <si>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</si>
  <si>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</si>
  <si>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</si>
  <si>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</si>
  <si>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</si>
  <si>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</si>
  <si>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</si>
  <si>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</si>
  <si>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</si>
  <si>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</si>
  <si>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</si>
  <si>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</si>
  <si>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</si>
  <si>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</si>
  <si>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</si>
  <si>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</si>
  <si>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</si>
  <si>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</si>
  <si>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</si>
  <si>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</si>
  <si>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</si>
  <si>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</si>
  <si>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</si>
  <si>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</si>
  <si>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</si>
  <si>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</si>
  <si>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</si>
  <si>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</si>
  <si>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</si>
  <si>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</si>
  <si>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</si>
  <si>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</si>
  <si>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</si>
  <si>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</si>
  <si>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</si>
  <si>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</si>
  <si>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</si>
  <si>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</si>
  <si>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</si>
  <si>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</si>
  <si>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</si>
  <si>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</si>
  <si>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</si>
  <si>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</si>
  <si>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</si>
  <si>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</si>
  <si>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</si>
  <si>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</si>
  <si>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</si>
  <si>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</si>
  <si>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</si>
  <si>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</si>
  <si>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</si>
  <si>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</si>
  <si>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</si>
  <si>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</si>
  <si>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</si>
  <si>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</si>
  <si>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</si>
  <si>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</si>
  <si>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</si>
  <si>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</si>
  <si>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</si>
  <si>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</si>
  <si>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</si>
  <si>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</si>
  <si>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</si>
  <si>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</si>
  <si>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</si>
  <si>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</si>
  <si>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</si>
  <si>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</si>
  <si>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</si>
  <si>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</si>
  <si>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</si>
  <si>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</si>
  <si>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</si>
  <si>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</si>
  <si>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</si>
  <si>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</si>
  <si>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</si>
  <si>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</si>
  <si>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</si>
  <si>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</si>
  <si>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</si>
  <si>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</si>
  <si>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</si>
  <si>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</si>
  <si>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</si>
  <si>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</si>
  <si>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</si>
  <si>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</si>
  <si>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</si>
  <si>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</si>
  <si>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</si>
  <si>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</si>
  <si>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</si>
  <si>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</si>
  <si>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</si>
  <si>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</si>
  <si>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</si>
  <si>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</si>
  <si>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</si>
  <si>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</si>
  <si>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</si>
  <si>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</si>
  <si>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</si>
  <si>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</si>
  <si>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</si>
  <si>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</si>
  <si>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</si>
  <si>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</si>
  <si>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</si>
  <si>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</si>
  <si>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</si>
  <si>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</si>
  <si>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</si>
  <si>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</si>
  <si>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</si>
  <si>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</si>
  <si>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</si>
  <si>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</si>
  <si>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</si>
  <si>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</si>
  <si>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</si>
  <si>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</si>
  <si>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</si>
  <si>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</si>
  <si>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</si>
  <si>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</si>
  <si>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</si>
  <si>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</si>
  <si>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</si>
  <si>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</si>
  <si>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</si>
  <si>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</si>
  <si>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</si>
  <si>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</si>
  <si>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</si>
  <si>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</si>
  <si>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</si>
  <si>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</si>
  <si>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</si>
  <si>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</si>
  <si>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</si>
  <si>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</si>
  <si>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</si>
  <si>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</si>
  <si>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</si>
  <si>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</si>
  <si>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</si>
  <si>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</si>
  <si>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</si>
  <si>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</si>
  <si>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</si>
  <si>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</si>
  <si>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</si>
  <si>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</si>
  <si>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</si>
  <si>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</si>
  <si>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</si>
  <si>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</si>
  <si>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</si>
  <si>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</si>
  <si>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</si>
  <si>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</si>
  <si>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</si>
  <si>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</si>
  <si>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</si>
  <si>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</si>
  <si>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</si>
  <si>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</si>
  <si>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</si>
  <si>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</si>
  <si>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</si>
  <si>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</si>
  <si>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</si>
  <si>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</si>
  <si>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</si>
  <si>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</si>
  <si>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</si>
  <si>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</si>
  <si>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</si>
  <si>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</si>
  <si>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</si>
  <si>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</si>
  <si>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</si>
  <si>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</si>
  <si>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</si>
  <si>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</si>
  <si>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</si>
  <si>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</si>
  <si>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</si>
  <si>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</si>
  <si>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</si>
  <si>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</si>
  <si>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</si>
  <si>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</si>
  <si>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</si>
  <si>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</si>
  <si>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</si>
  <si>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</si>
  <si>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</si>
  <si>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</si>
  <si>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</si>
  <si>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</si>
  <si>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</si>
  <si>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</si>
  <si>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</si>
  <si>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</si>
  <si>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</si>
  <si>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</si>
  <si>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</si>
  <si>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</si>
  <si>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</si>
  <si>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</si>
  <si>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</si>
  <si>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</si>
  <si>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</si>
  <si>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</si>
  <si>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</si>
  <si>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</si>
  <si>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</si>
  <si>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</si>
  <si>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</si>
  <si>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</si>
  <si>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</si>
  <si>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</si>
  <si>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</si>
  <si>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</si>
  <si>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</si>
  <si>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</si>
  <si>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</si>
  <si>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</si>
  <si>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</si>
  <si>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</si>
  <si>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</si>
  <si>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</si>
  <si>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</si>
  <si>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</si>
  <si>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</si>
  <si>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</si>
  <si>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</si>
  <si>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</si>
  <si>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</si>
  <si>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</si>
  <si>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</si>
  <si>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</si>
  <si>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</si>
  <si>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</si>
  <si>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</si>
  <si>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</si>
  <si>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</si>
  <si>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</si>
  <si>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</si>
  <si>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</si>
  <si>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</si>
  <si>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</si>
  <si>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</si>
  <si>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</si>
  <si>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</si>
  <si>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</si>
  <si>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</si>
  <si>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</si>
  <si>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</si>
  <si>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</si>
  <si>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</si>
  <si>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</si>
  <si>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</si>
  <si>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</si>
  <si>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</si>
  <si>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</si>
  <si>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</si>
  <si>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</si>
  <si>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</si>
  <si>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</si>
  <si>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</si>
  <si>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</si>
  <si>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</si>
  <si>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</si>
  <si>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</si>
  <si>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</si>
  <si>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</si>
  <si>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</si>
  <si>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</si>
  <si>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</si>
  <si>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</si>
  <si>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</si>
  <si>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</si>
  <si>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</si>
  <si>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</si>
  <si>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</si>
  <si>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</si>
  <si>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</si>
  <si>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</si>
  <si>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</si>
  <si>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</si>
  <si>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</si>
  <si>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</si>
  <si>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</si>
  <si>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</si>
  <si>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</si>
  <si>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</si>
  <si>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</si>
  <si>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</si>
  <si>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</si>
  <si>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</si>
  <si>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</si>
  <si>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</si>
  <si>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</si>
  <si>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</si>
  <si>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</si>
  <si>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</si>
  <si>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</si>
  <si>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</si>
  <si>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</si>
  <si>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</si>
  <si>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</si>
  <si>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</si>
  <si>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</si>
  <si>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</si>
  <si>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</si>
  <si>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</si>
  <si>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</si>
  <si>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</si>
  <si>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</si>
  <si>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</si>
  <si>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</si>
  <si>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</si>
  <si>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</si>
  <si>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</si>
  <si>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</si>
  <si>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</si>
  <si>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</si>
  <si>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</si>
  <si>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</si>
  <si>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</si>
  <si>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</si>
  <si>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</si>
  <si>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</si>
  <si>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</si>
  <si>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</si>
  <si>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</si>
  <si>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</si>
  <si>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</si>
  <si>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</si>
  <si>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</si>
  <si>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</si>
  <si>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</si>
  <si>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</si>
  <si>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</si>
  <si>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</si>
  <si>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</si>
  <si>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</si>
  <si>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</si>
  <si>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</si>
  <si>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</si>
  <si>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</si>
  <si>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</si>
  <si>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</si>
  <si>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</si>
  <si>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</si>
  <si>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</si>
  <si>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</si>
  <si>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</si>
  <si>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</si>
  <si>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</si>
  <si>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</si>
  <si>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</si>
  <si>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</si>
  <si>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</si>
  <si>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</si>
  <si>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</si>
  <si>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</si>
  <si>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</si>
  <si>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</si>
  <si>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</si>
  <si>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</si>
  <si>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</si>
  <si>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</si>
  <si>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</si>
  <si>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</si>
  <si>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</si>
  <si>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</si>
  <si>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</si>
  <si>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</si>
  <si>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</si>
  <si>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</si>
  <si>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</si>
  <si>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</si>
  <si>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</si>
  <si>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</si>
  <si>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</si>
  <si>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</si>
  <si>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</si>
  <si>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</si>
  <si>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</si>
  <si>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</si>
  <si>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</si>
  <si>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</si>
  <si>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</si>
  <si>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</si>
  <si>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</si>
  <si>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</si>
  <si>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</si>
  <si>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</si>
  <si>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</si>
  <si>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</si>
  <si>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</si>
  <si>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</si>
  <si>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</si>
  <si>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</si>
  <si>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</si>
  <si>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</si>
  <si>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</si>
  <si>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</si>
  <si>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</si>
  <si>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</si>
  <si>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</si>
  <si>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</si>
  <si>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</si>
  <si>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</si>
  <si>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</si>
  <si>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</si>
  <si>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</si>
  <si>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</si>
  <si>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</si>
  <si>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</si>
  <si>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</si>
  <si>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</si>
  <si>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</si>
  <si>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</si>
  <si>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</si>
  <si>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</si>
  <si>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</si>
  <si>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</si>
  <si>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</si>
  <si>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</si>
  <si>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</si>
  <si>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</si>
  <si>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</si>
  <si>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</si>
  <si>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</si>
  <si>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</si>
  <si>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</si>
  <si>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</si>
  <si>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</si>
  <si>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</si>
  <si>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</si>
  <si>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</si>
  <si>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</si>
  <si>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</si>
  <si>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</si>
  <si>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</si>
  <si>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</si>
  <si>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</si>
  <si>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</si>
  <si>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</si>
  <si>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</si>
  <si>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</si>
  <si>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</si>
  <si>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</si>
  <si>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</si>
  <si>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</si>
  <si>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</si>
  <si>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</si>
  <si>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</si>
  <si>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</si>
  <si>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</si>
  <si>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</si>
  <si>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</si>
  <si>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</si>
  <si>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</si>
  <si>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</si>
  <si>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</si>
  <si>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</si>
  <si>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</si>
  <si>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</si>
  <si>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</si>
  <si>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</si>
  <si>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</si>
  <si>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</si>
  <si>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</si>
  <si>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</si>
  <si>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</si>
  <si>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</si>
  <si>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</si>
  <si>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</si>
  <si>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</si>
  <si>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</si>
  <si>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</si>
  <si>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</si>
  <si>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</si>
  <si>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</si>
  <si>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</si>
  <si>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</si>
  <si>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</si>
  <si>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</si>
  <si>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</si>
  <si>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</si>
  <si>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</si>
  <si>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</si>
  <si>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</si>
  <si>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</si>
  <si>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</si>
  <si>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</si>
  <si>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</si>
  <si>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</si>
  <si>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</si>
  <si>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</si>
  <si>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</si>
  <si>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</si>
  <si>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</si>
  <si>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</si>
  <si>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</si>
  <si>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</si>
  <si>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</si>
  <si>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</si>
  <si>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</si>
  <si>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</si>
  <si>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</si>
  <si>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</si>
  <si>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</si>
  <si>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</si>
  <si>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</si>
  <si>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</si>
  <si>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</si>
  <si>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</si>
  <si>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</si>
  <si>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</si>
  <si>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</si>
  <si>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</si>
  <si>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</si>
  <si>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</si>
  <si>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</si>
  <si>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</si>
  <si>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</si>
  <si>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</si>
  <si>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</si>
  <si>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</si>
  <si>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</si>
  <si>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</si>
  <si>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</si>
  <si>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</si>
  <si>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</si>
  <si>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</si>
  <si>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</si>
  <si>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</si>
  <si>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</si>
  <si>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</si>
  <si>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</si>
  <si>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</si>
  <si>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</si>
  <si>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</si>
  <si>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</si>
  <si>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</si>
  <si>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</si>
  <si>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</si>
  <si>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</si>
  <si>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</si>
  <si>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</si>
  <si>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</si>
  <si>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</si>
  <si>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</si>
  <si>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</si>
  <si>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</si>
  <si>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</si>
  <si>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</si>
  <si>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</si>
  <si>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</si>
  <si>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</si>
  <si>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</si>
  <si>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</si>
  <si>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</si>
  <si>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</si>
  <si>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</si>
  <si>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</si>
  <si>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</si>
  <si>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</si>
  <si>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</si>
  <si>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</si>
  <si>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</si>
  <si>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</si>
  <si>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</si>
  <si>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</si>
  <si>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</si>
  <si>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</si>
  <si>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</si>
  <si>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</si>
  <si>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</si>
  <si>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</si>
  <si>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</si>
  <si>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</si>
  <si>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</si>
  <si>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</si>
  <si>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</si>
  <si>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</si>
  <si>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</si>
  <si>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</si>
  <si>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</si>
  <si>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</si>
  <si>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</si>
  <si>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</si>
  <si>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</si>
  <si>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</si>
  <si>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</si>
  <si>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</si>
  <si>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</si>
  <si>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</si>
  <si>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</si>
  <si>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</si>
  <si>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</si>
  <si>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</si>
  <si>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</si>
  <si>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</si>
  <si>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</si>
  <si>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</si>
  <si>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</si>
  <si>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</si>
  <si>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</si>
  <si>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</si>
  <si>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</si>
  <si>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</si>
  <si>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</si>
  <si>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</si>
  <si>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</si>
  <si>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</si>
  <si>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</si>
  <si>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</si>
  <si>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</si>
  <si>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</si>
  <si>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</si>
  <si>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</si>
  <si>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</si>
  <si>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</si>
  <si>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</si>
  <si>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</si>
  <si>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</si>
  <si>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</si>
  <si>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</si>
  <si>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</si>
  <si>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</si>
  <si>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</si>
  <si>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</si>
  <si>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</si>
  <si>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</si>
  <si>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</si>
  <si>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</si>
  <si>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</si>
  <si>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</si>
  <si>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</si>
  <si>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</si>
  <si>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</si>
  <si>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</si>
  <si>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</si>
  <si>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</si>
  <si>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</si>
  <si>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</si>
  <si>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</si>
  <si>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</si>
  <si>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</si>
  <si>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</si>
  <si>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</si>
  <si>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</si>
  <si>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</si>
  <si>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</si>
  <si>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</si>
  <si>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</si>
  <si>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</si>
  <si>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</si>
  <si>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</si>
  <si>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</si>
  <si>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</si>
  <si>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</si>
  <si>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</si>
  <si>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</si>
  <si>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</si>
  <si>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</si>
  <si>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</si>
  <si>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</si>
  <si>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</si>
  <si>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</si>
  <si>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</si>
  <si>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</si>
  <si>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</si>
  <si>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</si>
  <si>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</si>
  <si>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</si>
  <si>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</si>
  <si>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</si>
  <si>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</si>
  <si>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</si>
  <si>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</si>
  <si>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</si>
  <si>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</si>
  <si>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</si>
  <si>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</si>
  <si>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</si>
  <si>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</si>
  <si>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</si>
  <si>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</si>
  <si>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</si>
  <si>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</si>
  <si>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</si>
  <si>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</si>
  <si>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</si>
  <si>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</si>
  <si>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</si>
  <si>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</si>
  <si>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</si>
  <si>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</si>
  <si>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</si>
  <si>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</si>
  <si>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</si>
  <si>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</si>
  <si>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</si>
  <si>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</si>
  <si>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</si>
  <si>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</si>
  <si>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</si>
  <si>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</si>
  <si>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</si>
  <si>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</si>
  <si>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</si>
  <si>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</si>
  <si>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</si>
  <si>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</si>
  <si>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</si>
  <si>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</si>
  <si>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</si>
  <si>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</si>
  <si>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</si>
  <si>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</si>
  <si>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</si>
  <si>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</si>
  <si>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</si>
  <si>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</si>
  <si>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</si>
  <si>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</si>
  <si>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</si>
  <si>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</si>
  <si>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</si>
  <si>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</si>
  <si>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</si>
  <si>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</si>
  <si>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</si>
  <si>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</si>
  <si>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</si>
  <si>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</si>
  <si>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</si>
  <si>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</si>
  <si>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</si>
  <si>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</si>
  <si>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</si>
  <si>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</si>
  <si>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</si>
  <si>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</si>
  <si>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</si>
  <si>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</si>
  <si>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</si>
  <si>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</si>
  <si>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</si>
  <si>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</si>
  <si>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</si>
  <si>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</si>
  <si>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</si>
  <si>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</si>
  <si>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</si>
  <si>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</si>
  <si>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</si>
  <si>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</si>
  <si>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</si>
  <si>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</si>
  <si>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</si>
  <si>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</si>
  <si>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</si>
  <si>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</si>
  <si>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</si>
  <si>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</si>
  <si>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</si>
  <si>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</si>
  <si>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</si>
  <si>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</si>
  <si>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</si>
  <si>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</si>
  <si>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</si>
  <si>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</si>
  <si>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</si>
  <si>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</si>
  <si>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</si>
  <si>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</si>
  <si>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</si>
  <si>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</si>
  <si>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</si>
  <si>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</si>
  <si>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</si>
  <si>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</si>
  <si>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</si>
  <si>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</si>
  <si>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</si>
  <si>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</si>
  <si>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</si>
  <si>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</si>
  <si>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</si>
  <si>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</si>
  <si>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</si>
  <si>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</si>
  <si>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</si>
  <si>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</si>
  <si>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</si>
  <si>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</si>
  <si>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</si>
  <si>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</si>
  <si>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</si>
  <si>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</si>
  <si>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</si>
  <si>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</si>
  <si>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</si>
  <si>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</si>
  <si>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</si>
  <si>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</si>
  <si>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</si>
  <si>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</si>
  <si>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</si>
  <si>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</si>
  <si>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</si>
  <si>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</si>
  <si>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</si>
  <si>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</si>
  <si>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</si>
  <si>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</si>
  <si>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</si>
  <si>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</si>
  <si>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</si>
  <si>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</si>
  <si>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</si>
  <si>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</si>
  <si>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</si>
  <si>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</si>
  <si>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</si>
  <si>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</si>
  <si>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</si>
  <si>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</si>
  <si>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</si>
  <si>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</si>
  <si>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</si>
  <si>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</si>
  <si>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</si>
  <si>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</si>
  <si>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</si>
  <si>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</si>
  <si>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</si>
  <si>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</si>
  <si>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</si>
  <si>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</si>
  <si>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</si>
  <si>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</si>
  <si>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</si>
  <si>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</si>
  <si>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</si>
  <si>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</si>
  <si>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</si>
  <si>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</si>
  <si>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</si>
  <si>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</si>
  <si>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</si>
  <si>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</si>
  <si>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</si>
  <si>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</si>
  <si>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</si>
  <si>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</si>
  <si>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</si>
  <si>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</si>
  <si>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</si>
  <si>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</si>
  <si>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</si>
  <si>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</si>
  <si>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</si>
  <si>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</si>
  <si>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</si>
  <si>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</si>
  <si>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</si>
  <si>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</si>
  <si>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</si>
  <si>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</si>
  <si>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</si>
  <si>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</si>
  <si>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</si>
  <si>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</si>
  <si>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</si>
  <si>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</si>
  <si>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</si>
  <si>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</si>
  <si>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</si>
  <si>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</si>
  <si>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</si>
  <si>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</si>
  <si>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</si>
  <si>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</si>
  <si>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</si>
  <si>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</si>
  <si>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</si>
  <si>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</si>
  <si>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</si>
  <si>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</si>
  <si>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</si>
  <si>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</si>
  <si>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</si>
  <si>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</si>
  <si>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</si>
  <si>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</si>
  <si>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</si>
  <si>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</si>
  <si>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</si>
  <si>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</si>
  <si>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</si>
  <si>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</si>
  <si>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</si>
  <si>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</si>
  <si>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</si>
  <si>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</si>
  <si>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</si>
  <si>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</si>
  <si>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</si>
  <si>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</si>
  <si>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</si>
  <si>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</si>
  <si>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</si>
  <si>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</si>
  <si>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</si>
  <si>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</si>
  <si>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</si>
  <si>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</si>
  <si>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</si>
  <si>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</si>
  <si>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</si>
  <si>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</si>
  <si>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</si>
  <si>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</si>
  <si>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</si>
  <si>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</si>
  <si>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</si>
  <si>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</si>
  <si>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</si>
  <si>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</si>
  <si>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</si>
  <si>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</si>
  <si>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</si>
  <si>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</si>
  <si>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</si>
  <si>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</si>
  <si>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</si>
  <si>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</si>
  <si>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</si>
  <si>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</si>
  <si>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</si>
  <si>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</si>
  <si>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</si>
  <si>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</si>
  <si>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</si>
  <si>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</si>
  <si>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</si>
  <si>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</si>
  <si>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</si>
  <si>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</si>
  <si>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</si>
  <si>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</si>
  <si>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</si>
  <si>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</si>
  <si>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</si>
  <si>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</si>
  <si>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</si>
  <si>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</si>
  <si>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</si>
  <si>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</si>
  <si>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</si>
  <si>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</si>
  <si>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</si>
  <si>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</si>
  <si>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</si>
  <si>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</si>
  <si>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</si>
  <si>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</si>
  <si>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</si>
  <si>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</si>
  <si>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</si>
  <si>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</si>
  <si>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</si>
  <si>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</si>
  <si>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</si>
  <si>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</si>
  <si>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</si>
  <si>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</si>
  <si>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</si>
  <si>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</si>
  <si>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</si>
  <si>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</si>
  <si>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</si>
  <si>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</si>
  <si>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</si>
  <si>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</si>
  <si>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</si>
  <si>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</si>
  <si>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</si>
  <si>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</si>
  <si>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</si>
  <si>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</si>
  <si>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</si>
  <si>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</si>
  <si>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</si>
  <si>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</si>
  <si>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</si>
  <si>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</si>
  <si>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</si>
  <si>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</si>
  <si>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</si>
  <si>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</si>
  <si>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</si>
  <si>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</si>
  <si>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</si>
  <si>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</si>
  <si>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</si>
  <si>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</si>
  <si>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</si>
  <si>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</si>
  <si>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</si>
  <si>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</si>
  <si>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</si>
  <si>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</si>
  <si>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</si>
  <si>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</si>
  <si>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</si>
  <si>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</si>
  <si>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</si>
  <si>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</si>
  <si>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</si>
  <si>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</si>
  <si>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</si>
  <si>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</si>
  <si>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</si>
  <si>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</si>
  <si>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</si>
  <si>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</si>
  <si>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</si>
  <si>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</si>
  <si>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</si>
  <si>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</si>
  <si>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</si>
  <si>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</si>
  <si>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</si>
  <si>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</si>
  <si>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</si>
  <si>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</si>
  <si>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</si>
  <si>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</si>
  <si>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</si>
  <si>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</si>
  <si>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</si>
  <si>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</si>
  <si>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</si>
  <si>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</si>
  <si>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</si>
  <si>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</si>
  <si>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</si>
  <si>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</si>
  <si>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</si>
  <si>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</si>
  <si>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</si>
  <si>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</si>
  <si>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</si>
  <si>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</si>
  <si>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</si>
  <si>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</si>
  <si>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</si>
  <si>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</si>
  <si>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</si>
  <si>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</si>
  <si>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</si>
  <si>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</si>
  <si>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</si>
  <si>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</si>
  <si>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</si>
  <si>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</si>
  <si>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</si>
  <si>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</si>
  <si>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</si>
  <si>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</si>
  <si>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</si>
  <si>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</si>
  <si>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</si>
  <si>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</si>
  <si>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</si>
  <si>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</si>
  <si>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</si>
  <si>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</si>
  <si>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</si>
  <si>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</si>
  <si>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</si>
  <si>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</si>
  <si>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</si>
  <si>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</si>
  <si>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</si>
  <si>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</si>
  <si>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</si>
  <si>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</si>
  <si>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</si>
  <si>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</si>
  <si>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</si>
  <si>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</si>
  <si>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</si>
  <si>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</si>
  <si>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</si>
  <si>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</si>
  <si>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</si>
  <si>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</si>
  <si>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</si>
  <si>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</si>
  <si>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</si>
  <si>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</si>
  <si>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</si>
  <si>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</si>
  <si>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</si>
  <si>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</si>
  <si>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</si>
  <si>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</si>
  <si>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</si>
  <si>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</si>
  <si>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</si>
  <si>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</si>
  <si>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</si>
  <si>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</si>
  <si>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</si>
  <si>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</si>
  <si>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</si>
  <si>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</si>
  <si>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</si>
  <si>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</si>
  <si>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</si>
  <si>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</si>
  <si>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</si>
  <si>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</si>
  <si>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</si>
  <si>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</si>
  <si>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</si>
  <si>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</si>
  <si>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</si>
  <si>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</si>
  <si>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</si>
  <si>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</si>
  <si>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</si>
  <si>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</si>
  <si>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</si>
  <si>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</si>
  <si>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</si>
  <si>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</si>
  <si>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</si>
  <si>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</si>
  <si>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</si>
  <si>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</si>
  <si>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</si>
  <si>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</si>
  <si>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</si>
  <si>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</si>
  <si>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</si>
  <si>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</si>
  <si>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</si>
  <si>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</si>
  <si>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</si>
  <si>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</si>
  <si>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</si>
  <si>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</si>
  <si>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</si>
  <si>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</si>
  <si>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</si>
  <si>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</si>
  <si>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</si>
  <si>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</si>
  <si>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</si>
  <si>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</si>
  <si>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</si>
  <si>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</si>
  <si>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</si>
  <si>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</si>
  <si>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</si>
  <si>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</si>
  <si>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</si>
  <si>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</si>
  <si>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</si>
  <si>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</si>
  <si>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</si>
  <si>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</si>
  <si>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</si>
  <si>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</si>
  <si>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</si>
  <si>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</si>
  <si>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</si>
  <si>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</si>
  <si>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</si>
  <si>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</si>
  <si>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</si>
  <si>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</si>
  <si>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</si>
  <si>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</si>
  <si>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</si>
  <si>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</si>
  <si>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</si>
  <si>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</si>
  <si>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</si>
  <si>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</si>
  <si>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</si>
  <si>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</si>
  <si>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</si>
  <si>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</si>
  <si>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</si>
  <si>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</si>
  <si>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</si>
  <si>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</si>
  <si>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</si>
  <si>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</si>
  <si>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</si>
  <si>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</si>
  <si>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</si>
  <si>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</si>
  <si>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</si>
  <si>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</si>
  <si>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</si>
  <si>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</si>
  <si>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</si>
  <si>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</si>
  <si>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</si>
  <si>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</si>
  <si>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</si>
  <si>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</si>
  <si>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</si>
  <si>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</si>
  <si>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</si>
  <si>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</si>
  <si>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</si>
  <si>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</si>
  <si>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</si>
  <si>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</si>
  <si>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</si>
  <si>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</si>
  <si>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</si>
  <si>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</si>
  <si>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</si>
  <si>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</si>
  <si>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</si>
  <si>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</si>
  <si>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</si>
  <si>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</si>
  <si>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</si>
  <si>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</si>
  <si>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</si>
  <si>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</si>
  <si>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</si>
  <si>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</si>
  <si>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</si>
  <si>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</si>
  <si>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</si>
  <si>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</si>
  <si>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</si>
  <si>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</si>
  <si>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</si>
  <si>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</si>
  <si>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</si>
  <si>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</si>
  <si>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</si>
  <si>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</si>
  <si>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</si>
  <si>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</si>
  <si>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</si>
  <si>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</si>
  <si>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</si>
  <si>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</si>
  <si>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</si>
  <si>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</si>
  <si>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</si>
  <si>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</si>
  <si>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</si>
  <si>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</si>
  <si>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</si>
  <si>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</si>
  <si>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</si>
  <si>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</si>
  <si>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</si>
  <si>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</si>
  <si>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</si>
  <si>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</si>
  <si>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</si>
  <si>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</si>
  <si>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</si>
  <si>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</si>
  <si>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</si>
  <si>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</si>
  <si>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</si>
  <si>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</si>
  <si>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</si>
  <si>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</si>
  <si>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</si>
  <si>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</si>
  <si>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</si>
  <si>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</si>
  <si>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</si>
  <si>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</si>
  <si>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</si>
  <si>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</si>
  <si>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</si>
  <si>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</si>
  <si>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</si>
  <si>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</si>
  <si>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</si>
  <si>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</si>
  <si>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</si>
  <si>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</si>
  <si>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</si>
  <si>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</si>
  <si>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</si>
  <si>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</si>
  <si>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</si>
  <si>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</si>
  <si>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</si>
  <si>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</si>
  <si>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</si>
  <si>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</si>
  <si>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</si>
  <si>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</si>
  <si>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</si>
  <si>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</si>
  <si>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</si>
  <si>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</si>
  <si>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</si>
  <si>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</si>
  <si>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</si>
  <si>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</si>
  <si>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</si>
  <si>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</si>
  <si>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</si>
  <si>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</si>
  <si>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</si>
  <si>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</si>
  <si>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</si>
  <si>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</si>
  <si>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</si>
  <si>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</si>
  <si>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</si>
  <si>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</si>
  <si>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</si>
  <si>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</si>
  <si>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</si>
  <si>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</si>
  <si>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</si>
  <si>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</si>
  <si>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</si>
  <si>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</si>
  <si>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</si>
  <si>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</si>
  <si>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</si>
  <si>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</si>
  <si>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</si>
  <si>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</si>
  <si>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</si>
  <si>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</si>
  <si>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</si>
  <si>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</si>
  <si>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</si>
  <si>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</si>
  <si>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</si>
  <si>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</si>
  <si>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</si>
  <si>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</si>
  <si>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</si>
  <si>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</si>
  <si>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</si>
  <si>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</si>
  <si>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</si>
  <si>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</si>
  <si>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</si>
  <si>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</si>
  <si>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</si>
  <si>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</si>
  <si>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</si>
  <si>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</si>
  <si>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</si>
  <si>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</si>
  <si>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</si>
  <si>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</si>
  <si>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</si>
  <si>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</si>
  <si>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</si>
  <si>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</si>
  <si>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</si>
  <si>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</si>
  <si>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</si>
  <si>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</si>
  <si>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</si>
  <si>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</si>
  <si>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</si>
  <si>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</si>
  <si>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</si>
  <si>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</si>
  <si>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</si>
  <si>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</si>
  <si>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</si>
  <si>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</si>
  <si>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</si>
  <si>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</si>
  <si>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</si>
  <si>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</si>
  <si>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</si>
  <si>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</si>
  <si>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</si>
  <si>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</si>
  <si>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</si>
  <si>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</si>
  <si>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</si>
  <si>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</si>
  <si>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</si>
  <si>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</si>
  <si>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</si>
  <si>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</si>
  <si>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</si>
  <si>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</si>
  <si>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</si>
  <si>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</si>
  <si>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</si>
  <si>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</si>
  <si>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</si>
  <si>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</si>
  <si>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</si>
  <si>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</si>
  <si>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</si>
  <si>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</si>
  <si>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</si>
  <si>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</si>
  <si>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</si>
  <si>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</si>
  <si>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</si>
  <si>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</si>
  <si>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</si>
  <si>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</si>
  <si>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</si>
  <si>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</si>
  <si>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</si>
  <si>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</si>
  <si>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</si>
  <si>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</si>
  <si>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</si>
  <si>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</si>
  <si>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</si>
  <si>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</si>
  <si>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</si>
  <si>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</si>
  <si>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</si>
  <si>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</si>
  <si>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</si>
  <si>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</si>
  <si>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</si>
  <si>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</si>
  <si>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</si>
  <si>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</si>
  <si>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</si>
  <si>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</si>
  <si>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</si>
  <si>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</si>
  <si>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</si>
  <si>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</si>
  <si>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</si>
  <si>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</si>
  <si>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</si>
  <si>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</si>
  <si>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</si>
  <si>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</si>
  <si>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</si>
  <si>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</si>
  <si>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</si>
  <si>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</si>
  <si>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</si>
  <si>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</si>
  <si>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</si>
  <si>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</si>
  <si>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</si>
  <si>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</si>
  <si>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</si>
  <si>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</si>
  <si>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</si>
  <si>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</si>
  <si>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</si>
  <si>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</si>
  <si>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</si>
  <si>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</si>
  <si>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</si>
  <si>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</si>
  <si>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</si>
  <si>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</si>
  <si>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</si>
  <si>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</si>
  <si>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</si>
  <si>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</si>
  <si>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</si>
  <si>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</si>
  <si>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</si>
  <si>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</si>
  <si>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</si>
  <si>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</si>
  <si>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</si>
  <si>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</si>
  <si>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</si>
  <si>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</si>
  <si>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</si>
  <si>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</si>
  <si>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</si>
  <si>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</si>
  <si>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</si>
  <si>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</si>
  <si>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</si>
  <si>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</si>
  <si>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</si>
  <si>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</si>
  <si>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</si>
  <si>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</si>
  <si>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</si>
  <si>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</si>
  <si>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</si>
  <si>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</si>
  <si>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</si>
  <si>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</si>
  <si>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</si>
  <si>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</si>
  <si>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</si>
  <si>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</si>
  <si>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</si>
  <si>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</si>
  <si>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</si>
  <si>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</si>
  <si>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</si>
  <si>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</si>
  <si>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</si>
  <si>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</si>
  <si>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</si>
  <si>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</si>
  <si>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</si>
  <si>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</si>
  <si>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</si>
  <si>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</si>
  <si>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</si>
  <si>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</si>
  <si>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</si>
  <si>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</si>
  <si>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</si>
  <si>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</si>
  <si>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</si>
  <si>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</si>
  <si>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</si>
  <si>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</si>
  <si>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</si>
  <si>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</si>
  <si>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</si>
  <si>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</si>
  <si>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</si>
  <si>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</si>
  <si>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</si>
  <si>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</si>
  <si>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</si>
  <si>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</si>
  <si>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</si>
  <si>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</si>
  <si>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</si>
  <si>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</si>
  <si>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</si>
  <si>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</si>
  <si>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</si>
  <si>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</si>
  <si>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</si>
  <si>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</si>
  <si>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</si>
  <si>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</si>
  <si>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</si>
  <si>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</si>
  <si>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</si>
  <si>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</si>
  <si>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</si>
  <si>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</si>
  <si>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</si>
  <si>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</si>
  <si>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</si>
  <si>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</si>
  <si>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</si>
  <si>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</si>
  <si>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</si>
  <si>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</si>
  <si>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</si>
  <si>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</si>
  <si>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</si>
  <si>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</si>
  <si>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</si>
  <si>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</si>
  <si>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</si>
  <si>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</si>
  <si>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</si>
  <si>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</si>
  <si>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</si>
  <si>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</si>
  <si>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</si>
  <si>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</si>
  <si>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</si>
  <si>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</si>
  <si>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</si>
  <si>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</si>
  <si>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</si>
  <si>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</si>
  <si>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</si>
  <si>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</si>
  <si>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</si>
  <si>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</si>
  <si>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</si>
  <si>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</si>
  <si>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</si>
  <si>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</si>
  <si>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</si>
  <si>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</si>
  <si>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</si>
  <si>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</si>
  <si>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</si>
  <si>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</si>
  <si>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</si>
  <si>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</si>
  <si>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</si>
  <si>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</si>
  <si>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</si>
  <si>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</si>
  <si>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</si>
  <si>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</si>
  <si>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</si>
  <si>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</si>
  <si>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</si>
  <si>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</si>
  <si>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</si>
  <si>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</si>
  <si>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</si>
  <si>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</si>
  <si>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</si>
  <si>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</si>
  <si>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</si>
  <si>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</si>
  <si>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</si>
  <si>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</si>
  <si>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</si>
  <si>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</si>
  <si>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</si>
  <si>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</si>
  <si>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</si>
  <si>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</si>
  <si>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</si>
  <si>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</si>
  <si>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</si>
  <si>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</si>
  <si>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</si>
  <si>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</si>
  <si>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</si>
  <si>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</si>
  <si>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</si>
  <si>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</si>
  <si>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</si>
  <si>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</si>
  <si>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</si>
  <si>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</si>
  <si>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</si>
  <si>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</si>
  <si>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</si>
  <si>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</si>
  <si>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</si>
  <si>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</si>
  <si>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</si>
  <si>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</si>
  <si>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</si>
  <si>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</si>
  <si>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</si>
  <si>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</si>
  <si>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</si>
  <si>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</si>
  <si>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</si>
  <si>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</si>
  <si>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</si>
  <si>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</si>
  <si>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</si>
  <si>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</si>
  <si>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</si>
  <si>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</si>
  <si>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</si>
  <si>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</si>
  <si>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</si>
  <si>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</si>
  <si>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</si>
  <si>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</si>
  <si>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</si>
  <si>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</si>
  <si>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</si>
  <si>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</si>
  <si>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</si>
  <si>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</si>
  <si>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</si>
  <si>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</si>
  <si>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</si>
  <si>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</si>
  <si>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</si>
  <si>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</si>
  <si>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</si>
  <si>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</si>
  <si>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</si>
  <si>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</si>
  <si>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</si>
  <si>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</si>
  <si>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</si>
  <si>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</si>
  <si>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</si>
  <si>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</si>
  <si>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</si>
  <si>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</si>
  <si>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</si>
  <si>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</si>
  <si>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</si>
  <si>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</si>
  <si>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</si>
  <si>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</si>
  <si>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</si>
  <si>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</si>
  <si>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</si>
  <si>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</si>
  <si>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</si>
  <si>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</si>
  <si>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</si>
  <si>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</si>
  <si>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</si>
  <si>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</si>
  <si>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</si>
  <si>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</si>
  <si>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</si>
  <si>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</si>
  <si>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</si>
  <si>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</si>
  <si>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</si>
  <si>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</si>
  <si>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</si>
  <si>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</si>
  <si>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</si>
  <si>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</si>
  <si>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</si>
  <si>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</si>
  <si>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</si>
  <si>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</si>
  <si>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</si>
  <si>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</si>
  <si>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</si>
  <si>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</si>
  <si>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</si>
  <si>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</si>
  <si>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</si>
  <si>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</si>
  <si>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</si>
  <si>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</si>
  <si>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</si>
  <si>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</si>
  <si>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</si>
  <si>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</si>
  <si>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</si>
  <si>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</si>
  <si>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</si>
  <si>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</si>
  <si>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</si>
  <si>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</si>
  <si>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</si>
  <si>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</si>
  <si>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</si>
  <si>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</si>
  <si>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</si>
  <si>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</si>
  <si>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</si>
  <si>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</si>
  <si>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</si>
  <si>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</si>
  <si>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</si>
  <si>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</si>
  <si>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</si>
  <si>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</si>
  <si>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</si>
  <si>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</si>
  <si>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</si>
  <si>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</si>
  <si>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</si>
  <si>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</si>
  <si>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</si>
  <si>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</si>
  <si>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</si>
  <si>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</si>
  <si>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</si>
  <si>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</si>
  <si>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</si>
  <si>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</si>
  <si>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</si>
  <si>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</si>
  <si>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</si>
  <si>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</si>
  <si>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</si>
  <si>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</si>
  <si>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</si>
  <si>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</si>
  <si>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</si>
  <si>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</si>
  <si>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</si>
  <si>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</si>
  <si>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</si>
  <si>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</si>
  <si>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</si>
  <si>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</si>
  <si>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</si>
  <si>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</si>
  <si>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</si>
  <si>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</si>
  <si>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</si>
  <si>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</si>
  <si>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</si>
  <si>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</si>
  <si>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</si>
  <si>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</si>
  <si>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</si>
  <si>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</si>
  <si>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</si>
  <si>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</si>
  <si>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</si>
  <si>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</si>
  <si>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</si>
  <si>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</si>
  <si>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</si>
  <si>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</si>
  <si>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</si>
  <si>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</si>
  <si>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</si>
  <si>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</si>
  <si>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</si>
  <si>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</si>
  <si>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</si>
  <si>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</si>
  <si>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</si>
  <si>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</si>
  <si>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</si>
  <si>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</si>
  <si>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</si>
  <si>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</si>
  <si>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</si>
  <si>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</si>
  <si>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</si>
  <si>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</si>
  <si>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</si>
  <si>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</si>
  <si>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</si>
  <si>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</si>
  <si>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</si>
  <si>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</si>
  <si>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</si>
  <si>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</si>
  <si>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</si>
  <si>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</si>
  <si>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</si>
  <si>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</si>
  <si>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</si>
  <si>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</si>
  <si>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</si>
  <si>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</si>
  <si>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</si>
  <si>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</si>
  <si>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</si>
  <si>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</si>
  <si>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</si>
  <si>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</si>
  <si>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</si>
  <si>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</si>
  <si>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</si>
  <si>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</si>
  <si>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</si>
  <si>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</si>
  <si>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</si>
  <si>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</si>
  <si>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</si>
  <si>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</si>
  <si>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</si>
  <si>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</si>
  <si>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</si>
  <si>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</si>
  <si>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</si>
  <si>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</si>
  <si>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</si>
  <si>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</si>
  <si>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</si>
  <si>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</si>
  <si>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</si>
  <si>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</si>
  <si>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</si>
  <si>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</si>
  <si>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</si>
  <si>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</si>
  <si>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</si>
  <si>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</si>
  <si>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</si>
  <si>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</si>
  <si>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</si>
  <si>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</si>
  <si>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</si>
  <si>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</si>
  <si>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</si>
  <si>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</si>
  <si>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</si>
  <si>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</si>
  <si>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</si>
  <si>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</si>
  <si>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</si>
  <si>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</si>
  <si>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</si>
  <si>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</si>
  <si>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</si>
  <si>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</si>
  <si>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</si>
  <si>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</si>
  <si>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</si>
  <si>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</si>
  <si>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</si>
  <si>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</si>
  <si>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</si>
  <si>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</si>
  <si>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</si>
  <si>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</si>
  <si>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</si>
  <si>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</si>
  <si>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</si>
  <si>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</si>
  <si>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</si>
  <si>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</si>
  <si>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</si>
  <si>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</si>
  <si>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</si>
  <si>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</si>
  <si>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</si>
  <si>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</si>
  <si>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</si>
  <si>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</si>
  <si>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</si>
  <si>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</si>
  <si>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</si>
  <si>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</si>
  <si>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</si>
  <si>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</si>
  <si>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</si>
  <si>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</si>
  <si>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</si>
  <si>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</si>
  <si>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</si>
  <si>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</si>
  <si>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</si>
  <si>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</si>
  <si>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</si>
  <si>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</si>
  <si>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</si>
  <si>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</si>
  <si>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</si>
  <si>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</si>
  <si>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</si>
  <si>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</si>
  <si>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</si>
  <si>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</si>
  <si>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</si>
  <si>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</si>
  <si>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</si>
  <si>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</si>
  <si>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</si>
  <si>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</si>
  <si>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</si>
  <si>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</si>
  <si>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</si>
  <si>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</si>
  <si>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</si>
  <si>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</si>
  <si>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</si>
  <si>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</si>
  <si>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</si>
  <si>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</si>
  <si>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</si>
  <si>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</si>
  <si>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</si>
  <si>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</si>
  <si>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</si>
  <si>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</si>
  <si>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</si>
  <si>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</si>
  <si>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</si>
  <si>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</si>
  <si>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</si>
  <si>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</si>
  <si>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</si>
  <si>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</si>
  <si>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</si>
  <si>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</si>
  <si>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</si>
  <si>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</si>
  <si>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</si>
  <si>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</si>
  <si>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</si>
  <si>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</si>
  <si>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</si>
  <si>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</si>
  <si>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</si>
  <si>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</si>
  <si>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</si>
  <si>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</si>
  <si>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</si>
  <si>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</si>
  <si>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</si>
  <si>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</si>
  <si>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</si>
  <si>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</si>
  <si>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</si>
  <si>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</si>
  <si>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</si>
  <si>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</si>
  <si>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</si>
  <si>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</si>
  <si>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</si>
  <si>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</si>
  <si>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</si>
  <si>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</si>
  <si>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</si>
  <si>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</si>
  <si>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</si>
  <si>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</si>
  <si>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</si>
  <si>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</si>
  <si>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</si>
  <si>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</si>
  <si>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</si>
  <si>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</si>
  <si>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</si>
  <si>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</si>
  <si>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</si>
  <si>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</si>
  <si>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</si>
  <si>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</si>
  <si>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</si>
  <si>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</si>
  <si>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</si>
  <si>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</si>
  <si>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</si>
  <si>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</si>
  <si>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</si>
  <si>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</si>
  <si>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</si>
  <si>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</si>
  <si>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</si>
  <si>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</si>
  <si>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</si>
  <si>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</si>
  <si>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</si>
  <si>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</si>
  <si>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</si>
  <si>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</si>
  <si>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</si>
  <si>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</si>
  <si>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</si>
  <si>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</si>
  <si>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</si>
  <si>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</si>
  <si>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</si>
  <si>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</si>
  <si>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</si>
  <si>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</si>
  <si>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</si>
  <si>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</si>
  <si>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</si>
  <si>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</si>
  <si>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</si>
  <si>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</si>
  <si>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</si>
  <si>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</si>
  <si>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</si>
  <si>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</si>
  <si>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</si>
  <si>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</si>
  <si>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</si>
  <si>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</si>
  <si>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</si>
  <si>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</si>
  <si>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</si>
  <si>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</si>
  <si>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</si>
  <si>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</si>
  <si>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</si>
  <si>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</si>
  <si>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</si>
  <si>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</si>
  <si>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</si>
  <si>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</si>
  <si>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</si>
  <si>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</si>
  <si>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</si>
  <si>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</si>
  <si>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</si>
  <si>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</si>
  <si>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</si>
  <si>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</si>
  <si>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</si>
  <si>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</si>
  <si>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</si>
  <si>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</si>
  <si>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</si>
  <si>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</si>
  <si>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</si>
  <si>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</si>
  <si>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</si>
  <si>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</si>
  <si>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</si>
  <si>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</si>
  <si>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</si>
  <si>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</si>
  <si>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</si>
  <si>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</si>
  <si>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</si>
  <si>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</si>
  <si>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</si>
  <si>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</si>
  <si>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</si>
  <si>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</si>
  <si>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</si>
  <si>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</si>
  <si>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</si>
  <si>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</si>
  <si>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</si>
  <si>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</si>
  <si>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</si>
  <si>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</si>
  <si>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</si>
  <si>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</si>
  <si>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</si>
  <si>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</si>
  <si>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</si>
  <si>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</si>
  <si>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</si>
  <si>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</si>
  <si>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</si>
  <si>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</si>
  <si>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</si>
  <si>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</si>
  <si>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</si>
  <si>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</si>
  <si>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</si>
  <si>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</si>
  <si>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</si>
  <si>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</si>
  <si>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</si>
  <si>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</si>
  <si>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</si>
  <si>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</si>
  <si>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</si>
  <si>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</si>
  <si>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</si>
  <si>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</si>
  <si>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</si>
  <si>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</si>
  <si>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</si>
  <si>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</si>
  <si>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</si>
  <si>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</si>
  <si>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</si>
  <si>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</si>
  <si>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</si>
  <si>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</si>
  <si>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</si>
  <si>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</si>
  <si>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</si>
  <si>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</si>
  <si>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</si>
  <si>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</si>
  <si>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</si>
  <si>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</si>
  <si>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</si>
  <si>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</si>
  <si>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</si>
  <si>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</si>
  <si>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</si>
  <si>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</si>
  <si>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</si>
  <si>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</si>
  <si>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</si>
  <si>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</si>
  <si>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</si>
  <si>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</si>
  <si>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</si>
  <si>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</si>
  <si>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</si>
  <si>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</si>
  <si>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</si>
  <si>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</si>
  <si>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</si>
  <si>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</si>
  <si>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</si>
  <si>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</si>
  <si>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</si>
  <si>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</si>
  <si>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</si>
  <si>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</si>
  <si>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</si>
  <si>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</si>
  <si>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</si>
  <si>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</si>
  <si>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</si>
  <si>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</si>
  <si>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</si>
  <si>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</si>
  <si>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</si>
  <si>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</si>
  <si>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</si>
  <si>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</si>
  <si>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</si>
  <si>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</si>
  <si>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</si>
  <si>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</si>
  <si>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</si>
  <si>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</si>
  <si>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</si>
  <si>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</si>
  <si>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</si>
  <si>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</si>
  <si>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</si>
  <si>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</si>
  <si>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</si>
  <si>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</si>
  <si>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</si>
  <si>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</si>
  <si>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</si>
  <si>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</si>
  <si>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</si>
  <si>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</si>
  <si>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</si>
  <si>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</si>
  <si>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</si>
  <si>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</si>
  <si>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</si>
  <si>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</si>
  <si>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</si>
  <si>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</si>
  <si>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</si>
  <si>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</si>
  <si>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</si>
  <si>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</si>
  <si>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</si>
  <si>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</si>
  <si>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</si>
  <si>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</si>
  <si>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</si>
  <si>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</si>
  <si>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</si>
  <si>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</si>
  <si>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</si>
  <si>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</si>
  <si>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</si>
  <si>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</si>
  <si>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</si>
  <si>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</si>
  <si>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</si>
  <si>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</si>
  <si>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</si>
  <si>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</si>
  <si>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</si>
  <si>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</si>
  <si>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</si>
  <si>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</si>
  <si>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</si>
  <si>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</si>
  <si>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</si>
  <si>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</si>
  <si>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</si>
  <si>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</si>
  <si>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</si>
  <si>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</si>
  <si>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</si>
  <si>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</si>
  <si>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</si>
  <si>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</si>
  <si>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</si>
  <si>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</si>
  <si>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</si>
  <si>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</si>
  <si>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</si>
  <si>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</si>
  <si>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</si>
  <si>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</si>
  <si>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</si>
  <si>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</si>
  <si>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</si>
  <si>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</si>
  <si>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</si>
  <si>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</si>
  <si>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</si>
  <si>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</si>
  <si>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</si>
  <si>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</si>
  <si>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</si>
  <si>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</si>
  <si>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</si>
  <si>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</si>
  <si>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</si>
  <si>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</si>
  <si>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</si>
  <si>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</si>
  <si>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</si>
  <si>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</si>
  <si>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</si>
  <si>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</si>
  <si>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</si>
  <si>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</si>
  <si>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</si>
  <si>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</si>
  <si>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</si>
  <si>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</si>
  <si>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</si>
  <si>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</si>
  <si>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</si>
  <si>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</si>
  <si>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</si>
  <si>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</si>
  <si>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</si>
  <si>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</si>
  <si>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</si>
  <si>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</si>
  <si>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</si>
  <si>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</si>
  <si>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</si>
  <si>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</si>
  <si>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</si>
  <si>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</si>
  <si>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</si>
  <si>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</si>
  <si>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</si>
  <si>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</si>
  <si>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</si>
  <si>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</si>
  <si>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</si>
  <si>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</si>
  <si>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</si>
  <si>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</si>
  <si>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</si>
  <si>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</si>
  <si>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</si>
  <si>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</si>
  <si>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</si>
  <si>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</si>
  <si>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</si>
  <si>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</si>
  <si>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</si>
  <si>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</si>
  <si>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</si>
  <si>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</si>
  <si>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</si>
  <si>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</si>
  <si>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</si>
  <si>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</si>
  <si>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</si>
  <si>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</si>
  <si>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</si>
  <si>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</si>
  <si>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</si>
  <si>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</si>
  <si>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</si>
  <si>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</si>
  <si>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</si>
  <si>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</si>
  <si>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</si>
  <si>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</si>
  <si>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</si>
  <si>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</si>
  <si>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</si>
  <si>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</si>
  <si>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</si>
  <si>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</si>
  <si>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</si>
  <si>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</si>
  <si>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</si>
  <si>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</si>
  <si>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</si>
  <si>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</si>
  <si>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</si>
  <si>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</si>
  <si>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</si>
  <si>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</si>
  <si>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</si>
  <si>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</si>
  <si>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</si>
  <si>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</si>
  <si>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</si>
  <si>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</si>
  <si>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</si>
  <si>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</si>
  <si>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</si>
  <si>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</si>
  <si>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</si>
  <si>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</si>
  <si>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</si>
  <si>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</si>
  <si>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</si>
  <si>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</si>
  <si>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</si>
  <si>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</si>
  <si>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</si>
  <si>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</si>
  <si>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</si>
  <si>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</si>
  <si>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</si>
  <si>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</si>
  <si>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</si>
  <si>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</si>
  <si>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</si>
  <si>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</si>
  <si>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</si>
  <si>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</si>
  <si>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</si>
  <si>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</si>
  <si>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</si>
  <si>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</si>
  <si>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</si>
  <si>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</si>
  <si>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</si>
  <si>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</si>
  <si>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</si>
  <si>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</si>
  <si>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</si>
  <si>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</si>
  <si>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</si>
  <si>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</si>
  <si>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</si>
  <si>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</si>
  <si>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</si>
  <si>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</si>
  <si>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</si>
  <si>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</si>
  <si>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</si>
  <si>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</si>
  <si>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</si>
  <si>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</si>
  <si>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</si>
  <si>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</si>
  <si>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</si>
  <si>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</si>
  <si>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</si>
  <si>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</si>
  <si>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</si>
  <si>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</si>
  <si>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</si>
  <si>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</si>
  <si>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</si>
  <si>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</si>
  <si>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</si>
  <si>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</si>
  <si>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</si>
  <si>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</si>
  <si>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</si>
  <si>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</si>
  <si>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</si>
  <si>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</si>
  <si>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</si>
  <si>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</si>
  <si>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</si>
  <si>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</si>
  <si>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</si>
  <si>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</si>
  <si>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</si>
  <si>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</si>
  <si>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</si>
  <si>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</si>
  <si>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</si>
  <si>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</si>
  <si>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</si>
  <si>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</si>
  <si>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</si>
  <si>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</si>
  <si>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</si>
  <si>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</si>
  <si>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</si>
  <si>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</si>
  <si>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</si>
  <si>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</si>
  <si>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</si>
  <si>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</si>
  <si>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</si>
  <si>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</si>
  <si>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</si>
  <si>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</si>
  <si>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</si>
  <si>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</si>
  <si>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</si>
  <si>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</si>
  <si>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</si>
  <si>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</si>
  <si>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</si>
  <si>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</si>
  <si>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</si>
  <si>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</si>
  <si>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</si>
  <si>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</si>
  <si>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</si>
  <si>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</si>
  <si>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</si>
  <si>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</si>
  <si>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</si>
  <si>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</si>
  <si>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</si>
  <si>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</si>
  <si>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</si>
  <si>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</si>
  <si>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</si>
  <si>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</si>
  <si>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</si>
  <si>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</si>
  <si>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</si>
  <si>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</si>
  <si>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</si>
  <si>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</si>
  <si>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</si>
  <si>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</si>
  <si>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</si>
  <si>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</si>
  <si>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</si>
  <si>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</si>
  <si>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</si>
  <si>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</si>
  <si>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</si>
  <si>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</si>
  <si>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</si>
  <si>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</si>
  <si>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</si>
  <si>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</si>
  <si>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</si>
  <si>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</si>
  <si>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</si>
  <si>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</si>
  <si>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</si>
  <si>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</si>
  <si>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</si>
  <si>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</si>
  <si>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</si>
  <si>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</si>
  <si>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</si>
  <si>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</si>
  <si>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</si>
  <si>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</si>
  <si>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</si>
  <si>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</si>
  <si>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</si>
  <si>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</si>
  <si>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</si>
  <si>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</si>
  <si>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</si>
  <si>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</si>
  <si>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</si>
  <si>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</si>
  <si>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</si>
  <si>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</si>
  <si>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</si>
  <si>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</si>
  <si>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</si>
  <si>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</si>
  <si>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</si>
  <si>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</si>
  <si>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</si>
  <si>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</si>
  <si>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</si>
  <si>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</si>
  <si>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</si>
  <si>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</si>
  <si>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</si>
  <si>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</si>
  <si>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</si>
  <si>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</si>
  <si>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</si>
  <si>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</si>
  <si>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</si>
  <si>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</si>
  <si>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</si>
  <si>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</si>
  <si>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</si>
  <si>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</si>
  <si>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</si>
  <si>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</si>
  <si>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</si>
  <si>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</si>
  <si>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</si>
  <si>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</si>
  <si>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</si>
  <si>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</si>
  <si>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</si>
  <si>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</si>
  <si>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</si>
  <si>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</si>
  <si>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</si>
  <si>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</si>
  <si>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</si>
  <si>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</si>
  <si>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</si>
  <si>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</si>
  <si>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</si>
  <si>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</si>
  <si>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</si>
  <si>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</si>
  <si>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</si>
  <si>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</si>
  <si>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</si>
  <si>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</si>
  <si>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</si>
  <si>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</si>
  <si>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</si>
  <si>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</si>
  <si>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</si>
  <si>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</si>
  <si>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</si>
  <si>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</si>
  <si>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</si>
  <si>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</si>
  <si>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</si>
  <si>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</si>
  <si>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</si>
  <si>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</si>
  <si>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</si>
  <si>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</si>
  <si>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</si>
  <si>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</si>
  <si>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</si>
  <si>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</si>
  <si>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</si>
  <si>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</si>
  <si>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</si>
  <si>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</si>
  <si>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</si>
  <si>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</si>
  <si>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</si>
  <si>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</si>
  <si>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</si>
  <si>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</si>
  <si>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</si>
  <si>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</si>
  <si>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</si>
  <si>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</si>
  <si>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</si>
  <si>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</si>
  <si>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</si>
  <si>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</si>
  <si>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</si>
  <si>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</si>
  <si>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</si>
  <si>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</si>
  <si>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</si>
  <si>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</si>
  <si>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</si>
  <si>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</si>
  <si>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</si>
  <si>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</si>
  <si>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</si>
  <si>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</si>
  <si>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</si>
  <si>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</si>
  <si>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</si>
  <si>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</si>
  <si>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</si>
  <si>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</si>
  <si>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</si>
  <si>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</si>
  <si>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</si>
  <si>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</si>
  <si>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</si>
  <si>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</si>
  <si>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</si>
  <si>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</si>
  <si>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</si>
  <si>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</si>
  <si>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</si>
  <si>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</si>
  <si>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</si>
  <si>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</si>
  <si>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</si>
  <si>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</si>
  <si>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</si>
  <si>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</si>
  <si>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</si>
  <si>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</si>
  <si>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</si>
  <si>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</si>
  <si>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</si>
  <si>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</si>
  <si>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</si>
  <si>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</si>
  <si>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</si>
  <si>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</si>
  <si>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</si>
  <si>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</si>
  <si>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</si>
  <si>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</si>
  <si>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</si>
  <si>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</si>
  <si>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</si>
  <si>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</si>
  <si>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</si>
  <si>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</si>
  <si>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</si>
  <si>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</si>
  <si>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</si>
  <si>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</si>
  <si>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</si>
  <si>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</si>
  <si>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</si>
  <si>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</si>
  <si>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</si>
  <si>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</si>
  <si>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</si>
  <si>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</si>
  <si>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</si>
  <si>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</si>
  <si>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</si>
  <si>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</si>
  <si>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</si>
  <si>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</si>
  <si>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</si>
  <si>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</si>
  <si>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</si>
  <si>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</si>
  <si>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</si>
  <si>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</si>
  <si>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</si>
  <si>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</si>
  <si>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</si>
  <si>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</si>
  <si>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</si>
  <si>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</si>
  <si>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</si>
  <si>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</si>
  <si>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</si>
  <si>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</si>
  <si>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</si>
  <si>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</si>
  <si>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</si>
  <si>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</si>
  <si>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</si>
  <si>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</si>
  <si>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</si>
  <si>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</si>
  <si>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</si>
  <si>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</si>
  <si>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</si>
  <si>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</si>
  <si>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</si>
  <si>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</si>
  <si>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</si>
  <si>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</si>
  <si>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</si>
  <si>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</si>
  <si>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</si>
  <si>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</si>
  <si>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</si>
  <si>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</si>
  <si>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</si>
  <si>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</si>
  <si>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</si>
  <si>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</si>
  <si>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</si>
  <si>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</si>
  <si>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</si>
  <si>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</si>
  <si>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</si>
  <si>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</si>
  <si>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</si>
  <si>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</si>
  <si>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</si>
  <si>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</si>
  <si>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</si>
  <si>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</si>
  <si>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</si>
  <si>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</si>
  <si>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</si>
  <si>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</si>
  <si>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</si>
  <si>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</si>
  <si>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</si>
  <si>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</si>
  <si>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</si>
  <si>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</si>
  <si>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</si>
  <si>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</si>
  <si>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</si>
  <si>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</si>
  <si>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</si>
  <si>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</si>
  <si>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</si>
  <si>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</si>
  <si>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</si>
  <si>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</si>
  <si>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</si>
  <si>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</si>
  <si>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</si>
  <si>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</si>
  <si>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</si>
  <si>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</si>
  <si>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</si>
  <si>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</si>
  <si>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</si>
  <si>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</si>
  <si>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</si>
  <si>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</si>
  <si>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</si>
  <si>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</si>
  <si>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</si>
  <si>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</si>
  <si>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</si>
  <si>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</si>
  <si>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</si>
  <si>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</si>
  <si>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</si>
  <si>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</si>
  <si>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</si>
  <si>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</si>
  <si>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</si>
  <si>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</si>
  <si>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</si>
  <si>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</si>
  <si>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</si>
  <si>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</si>
  <si>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</si>
  <si>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</si>
  <si>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</si>
  <si>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</si>
  <si>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</si>
  <si>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</si>
  <si>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</si>
  <si>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</si>
  <si>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</si>
  <si>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</si>
  <si>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</si>
  <si>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</si>
  <si>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</si>
  <si>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</si>
  <si>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</si>
  <si>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</si>
  <si>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</si>
  <si>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</si>
  <si>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</si>
  <si>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</si>
  <si>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</si>
  <si>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</si>
  <si>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</si>
  <si>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</si>
  <si>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</si>
  <si>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</si>
  <si>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</si>
  <si>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</si>
  <si>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</si>
  <si>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</si>
  <si>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</si>
  <si>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</si>
  <si>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</si>
  <si>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</si>
  <si>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</si>
  <si>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</si>
  <si>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</si>
  <si>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</si>
  <si>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</si>
  <si>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</si>
  <si>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</si>
  <si>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</si>
  <si>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</si>
  <si>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</si>
  <si>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</si>
  <si>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</si>
  <si>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</si>
  <si>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</si>
  <si>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</si>
  <si>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</si>
  <si>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</si>
  <si>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</si>
  <si>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</si>
  <si>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</si>
  <si>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</si>
  <si>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</si>
  <si>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</si>
  <si>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</si>
  <si>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</si>
  <si>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</si>
  <si>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</si>
  <si>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</si>
  <si>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</si>
  <si>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</si>
  <si>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</si>
  <si>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</si>
  <si>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</si>
  <si>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</si>
  <si>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</si>
  <si>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</si>
  <si>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</si>
  <si>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</si>
  <si>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</si>
  <si>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</si>
  <si>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</si>
  <si>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</si>
  <si>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</si>
  <si>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</si>
  <si>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</si>
  <si>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</si>
  <si>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</si>
  <si>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</si>
  <si>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</si>
  <si>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</si>
  <si>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</si>
  <si>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</si>
  <si>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</si>
  <si>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</si>
  <si>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</si>
  <si>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</si>
  <si>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</si>
  <si>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</si>
  <si>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</si>
  <si>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</si>
  <si>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</si>
  <si>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</si>
  <si>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</si>
  <si>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</si>
  <si>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</si>
  <si>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</si>
  <si>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</si>
  <si>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</si>
  <si>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</si>
  <si>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</si>
  <si>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</si>
  <si>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</si>
  <si>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</si>
  <si>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</si>
  <si>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</si>
  <si>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</si>
  <si>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</si>
  <si>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</si>
  <si>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</si>
  <si>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</si>
  <si>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</si>
  <si>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</si>
  <si>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</si>
  <si>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</si>
  <si>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</si>
  <si>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</si>
  <si>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</si>
  <si>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</si>
  <si>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</si>
  <si>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</si>
  <si>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</si>
  <si>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</si>
  <si>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</si>
  <si>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</si>
  <si>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</si>
  <si>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</si>
  <si>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</si>
  <si>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</si>
  <si>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</si>
  <si>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</si>
  <si>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</si>
  <si>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</si>
  <si>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</si>
  <si>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</si>
  <si>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</si>
  <si>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</si>
  <si>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</si>
  <si>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</si>
  <si>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</si>
  <si>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</si>
  <si>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</si>
  <si>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</si>
  <si>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</si>
  <si>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</si>
  <si>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</si>
  <si>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</si>
  <si>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</si>
  <si>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</si>
  <si>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</si>
  <si>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</si>
  <si>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</si>
  <si>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</si>
  <si>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</si>
  <si>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</si>
  <si>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</si>
  <si>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</si>
  <si>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</si>
  <si>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</si>
  <si>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</si>
  <si>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</si>
  <si>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</si>
  <si>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</si>
  <si>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</si>
  <si>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</si>
  <si>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</si>
  <si>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</si>
  <si>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</si>
  <si>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</si>
  <si>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</si>
  <si>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</si>
  <si>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</si>
  <si>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</si>
  <si>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</si>
  <si>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</si>
  <si>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</si>
  <si>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</si>
  <si>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</si>
  <si>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</si>
  <si>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</si>
  <si>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</si>
  <si>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</si>
  <si>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</si>
  <si>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</si>
  <si>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</si>
  <si>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</si>
  <si>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</si>
  <si>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</si>
  <si>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</si>
  <si>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</si>
  <si>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</si>
  <si>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</si>
  <si>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</si>
  <si>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</si>
  <si>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</si>
  <si>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</si>
  <si>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</si>
  <si>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</si>
  <si>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</si>
  <si>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</si>
  <si>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</si>
  <si>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</si>
  <si>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</si>
  <si>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</si>
  <si>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</si>
  <si>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</si>
  <si>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</si>
  <si>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</si>
  <si>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</si>
  <si>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</si>
  <si>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</si>
  <si>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</si>
  <si>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</si>
  <si>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</si>
  <si>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</si>
  <si>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</si>
  <si>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</si>
  <si>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</si>
  <si>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</si>
  <si>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</si>
  <si>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</si>
  <si>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</si>
  <si>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</si>
  <si>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</si>
  <si>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</si>
  <si>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</si>
  <si>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</si>
  <si>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</si>
  <si>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</si>
  <si>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</si>
  <si>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</si>
  <si>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</si>
  <si>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</si>
  <si>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</si>
  <si>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</si>
  <si>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</si>
  <si>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</si>
  <si>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</si>
  <si>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</si>
  <si>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</si>
  <si>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</si>
  <si>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</si>
  <si>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</si>
  <si>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</si>
  <si>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</si>
  <si>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</si>
  <si>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</si>
  <si>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</si>
  <si>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</si>
  <si>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</si>
  <si>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</si>
  <si>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</si>
  <si>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</si>
  <si>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</si>
  <si>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</si>
  <si>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</si>
  <si>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</si>
  <si>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</si>
  <si>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</si>
  <si>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</si>
  <si>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</si>
  <si>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</si>
  <si>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</si>
  <si>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</si>
  <si>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</si>
  <si>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</si>
  <si>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</si>
  <si>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</si>
  <si>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</si>
  <si>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</si>
  <si>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</si>
  <si>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</si>
  <si>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</si>
  <si>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</si>
  <si>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</si>
  <si>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</si>
  <si>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</si>
  <si>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</si>
  <si>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</si>
  <si>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</si>
  <si>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</si>
  <si>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</si>
  <si>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</si>
  <si>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</si>
  <si>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</si>
  <si>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</si>
  <si>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</si>
  <si>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</si>
  <si>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</si>
  <si>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</si>
  <si>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</si>
  <si>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</si>
  <si>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</si>
  <si>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</si>
  <si>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</si>
  <si>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</si>
  <si>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</si>
  <si>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</si>
  <si>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</si>
  <si>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</si>
  <si>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</si>
  <si>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</si>
  <si>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</si>
  <si>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</si>
  <si>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</si>
  <si>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</si>
  <si>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</si>
  <si>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</si>
  <si>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</si>
  <si>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</si>
  <si>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</si>
  <si>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</si>
  <si>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</si>
  <si>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</si>
  <si>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</si>
  <si>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</si>
  <si>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</si>
  <si>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</si>
  <si>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</si>
  <si>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</si>
  <si>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</si>
  <si>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</si>
  <si>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</si>
  <si>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</si>
  <si>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</si>
  <si>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</si>
  <si>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</si>
  <si>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</si>
  <si>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</si>
  <si>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</si>
  <si>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</si>
  <si>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</si>
  <si>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</si>
  <si>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</si>
  <si>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</si>
  <si>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</si>
  <si>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</si>
  <si>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</si>
  <si>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</si>
  <si>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</si>
  <si>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</si>
  <si>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</si>
  <si>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</si>
  <si>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</si>
  <si>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</si>
  <si>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</si>
  <si>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</si>
  <si>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</si>
  <si>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</si>
  <si>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</si>
  <si>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</si>
  <si>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</si>
  <si>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</si>
  <si>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</si>
  <si>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</si>
  <si>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</si>
  <si>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</si>
  <si>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</si>
  <si>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</si>
  <si>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</si>
  <si>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</si>
  <si>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</si>
  <si>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</si>
  <si>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</si>
  <si>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</si>
  <si>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</si>
  <si>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</si>
  <si>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</si>
  <si>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</si>
  <si>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</si>
  <si>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</si>
  <si>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</si>
  <si>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</si>
  <si>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</si>
  <si>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</si>
  <si>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</si>
  <si>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</si>
  <si>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</si>
  <si>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</si>
  <si>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</si>
  <si>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</si>
  <si>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</si>
  <si>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</si>
  <si>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</si>
  <si>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</si>
  <si>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</si>
  <si>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</si>
  <si>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</si>
  <si>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</si>
  <si>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</si>
  <si>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</si>
  <si>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</si>
  <si>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</si>
  <si>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</si>
  <si>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</si>
  <si>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</si>
  <si>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</si>
  <si>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</si>
  <si>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</si>
  <si>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</si>
  <si>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</si>
  <si>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</si>
  <si>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</si>
  <si>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</si>
  <si>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</si>
  <si>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</si>
  <si>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</si>
  <si>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</si>
  <si>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</si>
  <si>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</si>
  <si>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</si>
  <si>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</si>
  <si>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</si>
  <si>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</si>
  <si>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</si>
  <si>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</si>
  <si>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</si>
  <si>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</si>
  <si>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</si>
  <si>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</si>
  <si>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</si>
  <si>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</si>
  <si>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</si>
  <si>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</si>
  <si>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</si>
  <si>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</si>
  <si>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</si>
  <si>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</si>
  <si>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</si>
  <si>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</si>
  <si>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</si>
  <si>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</si>
  <si>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</si>
  <si>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</si>
  <si>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</si>
  <si>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</si>
  <si>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</si>
  <si>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</si>
  <si>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</si>
  <si>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</si>
  <si>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</si>
  <si>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</si>
  <si>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</si>
  <si>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</si>
  <si>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</si>
  <si>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</si>
  <si>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</si>
  <si>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</si>
  <si>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</si>
  <si>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</si>
  <si>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</si>
  <si>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</si>
  <si>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</si>
  <si>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</si>
  <si>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</si>
  <si>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</si>
  <si>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</si>
  <si>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</si>
  <si>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</si>
  <si>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</si>
  <si>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</si>
  <si>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</si>
  <si>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</si>
  <si>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</si>
  <si>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</si>
  <si>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</si>
  <si>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</si>
  <si>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</si>
  <si>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</si>
  <si>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</si>
  <si>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</si>
  <si>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</si>
  <si>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</si>
  <si>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</si>
  <si>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</si>
  <si>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</si>
  <si>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</si>
  <si>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</si>
  <si>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</si>
  <si>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</si>
  <si>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</si>
  <si>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</si>
  <si>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</si>
  <si>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</si>
  <si>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</si>
  <si>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</si>
  <si>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</si>
  <si>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</si>
  <si>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</si>
  <si>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</si>
  <si>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</si>
  <si>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</si>
  <si>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</si>
  <si>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</si>
  <si>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</si>
  <si>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</si>
  <si>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</si>
  <si>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</si>
  <si>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</si>
  <si>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</si>
  <si>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</si>
  <si>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</si>
  <si>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</si>
  <si>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</si>
  <si>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</si>
  <si>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</si>
  <si>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</si>
  <si>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</si>
  <si>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</si>
  <si>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</si>
  <si>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</si>
  <si>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</si>
  <si>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</si>
  <si>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</si>
  <si>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</si>
  <si>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</si>
  <si>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</si>
  <si>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</si>
  <si>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</si>
  <si>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</si>
  <si>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</si>
  <si>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</si>
  <si>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</si>
  <si>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</si>
  <si>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</si>
  <si>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</si>
  <si>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</si>
  <si>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</si>
  <si>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</si>
  <si>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</si>
  <si>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</si>
  <si>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</si>
  <si>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</si>
  <si>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</si>
  <si>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</si>
  <si>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</si>
  <si>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</si>
  <si>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</si>
  <si>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</si>
  <si>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</si>
  <si>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</si>
  <si>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</si>
  <si>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</si>
  <si>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</si>
  <si>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</si>
  <si>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</si>
  <si>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</si>
  <si>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</si>
  <si>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</si>
  <si>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</si>
  <si>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</si>
  <si>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</si>
  <si>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</si>
  <si>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</si>
  <si>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</si>
  <si>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</si>
  <si>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</si>
  <si>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</si>
  <si>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</si>
  <si>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</si>
  <si>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</si>
  <si>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</si>
  <si>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</si>
  <si>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</si>
  <si>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</si>
  <si>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</si>
  <si>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</si>
  <si>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</si>
  <si>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</si>
  <si>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</si>
  <si>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</si>
  <si>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</si>
  <si>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</si>
  <si>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</si>
  <si>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</si>
  <si>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</si>
  <si>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</si>
  <si>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</si>
  <si>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</si>
  <si>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</si>
  <si>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</si>
  <si>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</si>
  <si>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</si>
  <si>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</si>
  <si>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</si>
  <si>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</si>
  <si>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</si>
  <si>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</si>
  <si>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</si>
  <si>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</si>
  <si>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</si>
  <si>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</si>
  <si>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</si>
  <si>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</si>
  <si>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</si>
  <si>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</si>
  <si>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</si>
  <si>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</si>
  <si>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</si>
  <si>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</si>
  <si>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</si>
  <si>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</si>
  <si>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</si>
  <si>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</si>
  <si>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</si>
  <si>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</si>
  <si>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</si>
  <si>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</si>
  <si>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</si>
  <si>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</si>
  <si>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</si>
  <si>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</si>
  <si>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</si>
  <si>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</si>
  <si>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</si>
  <si>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</si>
  <si>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</si>
  <si>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</si>
  <si>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</si>
  <si>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</si>
  <si>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</si>
  <si>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</si>
  <si>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</si>
  <si>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</si>
  <si>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</si>
  <si>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</si>
  <si>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</si>
  <si>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</si>
  <si>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</si>
  <si>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</si>
  <si>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</si>
  <si>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</si>
  <si>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</si>
  <si>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</si>
  <si>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</si>
  <si>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</si>
  <si>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</si>
  <si>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</si>
  <si>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</si>
  <si>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</si>
  <si>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</si>
  <si>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</si>
  <si>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</si>
  <si>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</si>
  <si>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</si>
  <si>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</si>
  <si>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</si>
  <si>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</si>
  <si>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</si>
  <si>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</si>
  <si>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</si>
  <si>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</si>
  <si>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</si>
  <si>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</si>
  <si>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</si>
  <si>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</si>
  <si>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</si>
  <si>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</si>
  <si>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</si>
  <si>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</si>
  <si>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</si>
  <si>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</si>
  <si>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</si>
  <si>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</si>
  <si>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</si>
  <si>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</si>
  <si>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</si>
  <si>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</si>
  <si>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</si>
  <si>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</si>
  <si>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</si>
  <si>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</si>
  <si>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</si>
  <si>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</si>
  <si>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</si>
  <si>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</si>
  <si>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</si>
  <si>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</si>
  <si>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</si>
  <si>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</si>
  <si>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</si>
  <si>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</si>
  <si>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</si>
  <si>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</si>
  <si>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</si>
  <si>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</si>
  <si>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</si>
  <si>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</si>
  <si>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</si>
  <si>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</si>
  <si>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</si>
  <si>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</si>
  <si>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</si>
  <si>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</si>
  <si>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</si>
  <si>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</si>
  <si>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</si>
  <si>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</si>
  <si>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</si>
  <si>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</si>
  <si>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</si>
  <si>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</si>
  <si>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</si>
  <si>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</si>
  <si>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</si>
  <si>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</si>
  <si>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</si>
  <si>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</si>
  <si>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</si>
  <si>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</si>
  <si>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</si>
  <si>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</si>
  <si>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</si>
  <si>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</si>
  <si>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</si>
  <si>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</si>
  <si>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</si>
  <si>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</si>
  <si>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</si>
  <si>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</si>
  <si>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</si>
  <si>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</si>
  <si>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</si>
  <si>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</si>
  <si>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</si>
  <si>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</si>
  <si>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</si>
  <si>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</si>
  <si>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</si>
  <si>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</si>
  <si>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</si>
  <si>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</si>
  <si>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</si>
  <si>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</si>
  <si>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</si>
  <si>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</si>
  <si>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</si>
  <si>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</si>
  <si>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</si>
  <si>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</si>
  <si>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</si>
  <si>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</si>
  <si>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</si>
  <si>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</si>
  <si>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</si>
  <si>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</si>
  <si>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</si>
  <si>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</si>
  <si>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</si>
  <si>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</si>
  <si>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</si>
  <si>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</si>
  <si>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</si>
  <si>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</si>
  <si>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</si>
  <si>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</si>
  <si>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</si>
  <si>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</si>
  <si>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</si>
  <si>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</si>
  <si>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</si>
  <si>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</si>
  <si>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</si>
  <si>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</si>
  <si>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</si>
  <si>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</si>
  <si>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</si>
  <si>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</si>
  <si>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</si>
  <si>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</si>
  <si>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</si>
  <si>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</si>
  <si>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</si>
  <si>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</si>
  <si>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</si>
  <si>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</si>
  <si>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</si>
  <si>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</si>
  <si>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</si>
  <si>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</si>
  <si>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</si>
  <si>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</si>
  <si>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</si>
  <si>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</si>
  <si>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</si>
  <si>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</si>
  <si>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</si>
  <si>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</si>
  <si>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</si>
  <si>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</si>
  <si>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</si>
  <si>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</si>
  <si>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</si>
  <si>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</si>
  <si>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</si>
  <si>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</si>
  <si>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</si>
  <si>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</si>
  <si>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</si>
  <si>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</si>
  <si>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</si>
  <si>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</si>
  <si>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</si>
  <si>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</si>
  <si>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</si>
  <si>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</si>
  <si>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</si>
  <si>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</si>
  <si>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</si>
  <si>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</si>
  <si>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</si>
  <si>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</si>
  <si>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</si>
  <si>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</si>
  <si>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</si>
  <si>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</si>
  <si>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</si>
  <si>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</si>
  <si>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</si>
  <si>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</si>
  <si>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</si>
  <si>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</si>
  <si>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</si>
  <si>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</si>
  <si>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</si>
  <si>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</si>
  <si>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</si>
  <si>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</si>
  <si>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</si>
  <si>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</si>
  <si>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</si>
  <si>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</si>
  <si>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</si>
  <si>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</si>
  <si>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</si>
  <si>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</si>
  <si>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</si>
  <si>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</si>
  <si>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</si>
  <si>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</si>
  <si>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</si>
  <si>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</si>
  <si>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</si>
  <si>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</si>
  <si>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</si>
  <si>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</si>
  <si>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</si>
  <si>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</si>
  <si>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</si>
  <si>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</si>
  <si>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</si>
  <si>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</si>
  <si>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</si>
  <si>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</si>
  <si>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</si>
  <si>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</si>
  <si>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</si>
  <si>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</si>
  <si>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</si>
  <si>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</si>
  <si>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</si>
  <si>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</si>
  <si>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</si>
  <si>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</si>
  <si>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</si>
  <si>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</si>
  <si>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</si>
  <si>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</si>
  <si>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</si>
  <si>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</si>
  <si>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</si>
  <si>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</si>
  <si>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</si>
  <si>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</si>
  <si>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</si>
  <si>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</si>
  <si>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</si>
  <si>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</si>
  <si>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</si>
  <si>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</si>
  <si>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</si>
  <si>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</si>
  <si>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</si>
  <si>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</si>
  <si>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</si>
  <si>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</si>
  <si>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</si>
  <si>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</si>
  <si>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</si>
  <si>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</si>
  <si>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</si>
  <si>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</si>
  <si>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</si>
  <si>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</si>
  <si>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</si>
  <si>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</si>
  <si>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</si>
  <si>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</si>
  <si>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</si>
  <si>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</si>
  <si>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</si>
  <si>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</si>
  <si>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</si>
  <si>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</si>
  <si>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</si>
  <si>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</si>
  <si>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</si>
  <si>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</si>
  <si>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</si>
  <si>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</si>
  <si>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</si>
  <si>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</si>
  <si>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</si>
  <si>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</si>
  <si>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</si>
  <si>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</si>
  <si>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</si>
  <si>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</si>
  <si>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</si>
  <si>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</si>
  <si>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</si>
  <si>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</si>
  <si>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</si>
  <si>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</si>
  <si>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</si>
  <si>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</si>
  <si>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</si>
  <si>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</si>
  <si>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</si>
  <si>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</si>
  <si>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</si>
  <si>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</si>
  <si>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</si>
  <si>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</si>
  <si>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</si>
  <si>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</si>
  <si>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</si>
  <si>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</si>
  <si>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</si>
  <si>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</si>
  <si>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</si>
  <si>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</si>
  <si>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</si>
  <si>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</si>
  <si>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</si>
  <si>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</si>
  <si>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</si>
  <si>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</si>
  <si>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</si>
  <si>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</si>
  <si>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</si>
  <si>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</si>
  <si>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</si>
  <si>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</si>
  <si>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</si>
  <si>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</si>
  <si>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</si>
  <si>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</si>
  <si>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</si>
  <si>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</si>
  <si>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</si>
  <si>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</si>
  <si>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</si>
  <si>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</si>
  <si>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</si>
  <si>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</si>
  <si>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</si>
  <si>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</si>
  <si>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</si>
  <si>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</si>
  <si>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</si>
  <si>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</si>
  <si>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</si>
  <si>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</si>
  <si>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</si>
  <si>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</si>
  <si>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</si>
  <si>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</si>
  <si>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</si>
  <si>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</si>
  <si>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</si>
  <si>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</si>
  <si>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</si>
  <si>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</si>
  <si>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</si>
  <si>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</si>
  <si>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</si>
  <si>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</si>
  <si>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</si>
  <si>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</si>
  <si>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</si>
  <si>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</si>
  <si>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</si>
  <si>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</si>
  <si>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</si>
  <si>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</si>
  <si>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</si>
  <si>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</si>
  <si>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</si>
  <si>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</si>
  <si>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</si>
  <si>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</si>
  <si>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</si>
  <si>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</si>
  <si>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</si>
  <si>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</si>
  <si>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</si>
  <si>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</si>
  <si>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</si>
  <si>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</si>
  <si>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</si>
  <si>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</si>
  <si>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</si>
  <si>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</si>
  <si>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</si>
  <si>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</si>
  <si>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</si>
  <si>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</si>
  <si>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</si>
  <si>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</si>
  <si>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</si>
  <si>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</si>
  <si>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</si>
  <si>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</si>
  <si>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</si>
  <si>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</si>
  <si>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</si>
  <si>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</si>
  <si>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</si>
  <si>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</si>
  <si>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</si>
  <si>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</si>
  <si>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</si>
  <si>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</si>
  <si>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</si>
  <si>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</si>
  <si>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</si>
  <si>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</si>
  <si>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</si>
  <si>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</si>
  <si>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</si>
  <si>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</si>
  <si>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</si>
  <si>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</si>
  <si>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</si>
  <si>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</si>
  <si>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</si>
  <si>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</si>
  <si>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</si>
  <si>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</si>
  <si>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</si>
  <si>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</si>
  <si>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</si>
  <si>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</si>
  <si>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</si>
  <si>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</si>
  <si>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</si>
  <si>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</si>
  <si>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</si>
  <si>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</si>
  <si>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</si>
  <si>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</si>
  <si>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</si>
  <si>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</si>
  <si>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</si>
  <si>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</si>
  <si>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</si>
  <si>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</si>
  <si>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</si>
  <si>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</si>
  <si>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</si>
  <si>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</si>
  <si>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</si>
  <si>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</si>
  <si>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</si>
  <si>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</si>
  <si>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</si>
  <si>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</si>
  <si>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</si>
  <si>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</si>
  <si>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</si>
  <si>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</si>
  <si>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</si>
  <si>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</si>
  <si>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</si>
  <si>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</si>
  <si>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</si>
  <si>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</si>
  <si>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</si>
  <si>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</si>
  <si>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</si>
  <si>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</si>
  <si>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</si>
  <si>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</si>
  <si>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</si>
  <si>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</si>
  <si>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</si>
  <si>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</si>
  <si>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</si>
  <si>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</si>
  <si>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</si>
  <si>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</si>
  <si>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</si>
  <si>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</si>
  <si>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</si>
  <si>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</si>
  <si>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</si>
  <si>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</si>
  <si>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</si>
  <si>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</si>
  <si>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</si>
  <si>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</si>
  <si>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</si>
  <si>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</si>
  <si>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</si>
  <si>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</si>
  <si>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</si>
  <si>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</si>
  <si>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</si>
  <si>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</si>
  <si>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</si>
  <si>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</si>
  <si>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</si>
  <si>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</si>
  <si>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</si>
  <si>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</si>
  <si>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</si>
  <si>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</si>
  <si>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</si>
  <si>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</si>
  <si>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</si>
  <si>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</si>
  <si>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</si>
  <si>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</si>
  <si>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</si>
  <si>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</si>
  <si>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</si>
  <si>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</si>
  <si>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</si>
  <si>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</si>
  <si>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</si>
  <si>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</si>
  <si>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</si>
  <si>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</si>
  <si>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</si>
  <si>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</si>
  <si>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</si>
  <si>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</si>
  <si>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</si>
  <si>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</si>
  <si>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</si>
  <si>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</si>
  <si>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</si>
  <si>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</si>
  <si>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</si>
  <si>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</si>
  <si>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</si>
  <si>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</si>
  <si>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</si>
  <si>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</si>
  <si>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</si>
  <si>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</si>
  <si>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</si>
  <si>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</si>
  <si>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</si>
  <si>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</si>
  <si>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</si>
  <si>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</si>
  <si>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</si>
  <si>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</si>
  <si>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</si>
  <si>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</si>
  <si>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</si>
  <si>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</si>
  <si>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</si>
  <si>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</si>
  <si>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</si>
  <si>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</si>
  <si>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</si>
  <si>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</si>
  <si>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</si>
  <si>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</si>
  <si>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</si>
  <si>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</si>
  <si>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</si>
  <si>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</si>
  <si>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</si>
  <si>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</si>
  <si>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</si>
  <si>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</si>
  <si>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</si>
  <si>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</si>
  <si>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</si>
  <si>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</si>
  <si>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</si>
  <si>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</si>
  <si>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</si>
  <si>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</si>
  <si>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</si>
  <si>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</si>
  <si>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</si>
  <si>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</si>
  <si>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</si>
  <si>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</si>
  <si>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</si>
  <si>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</si>
  <si>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</si>
  <si>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</si>
  <si>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</si>
  <si>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</si>
  <si>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</si>
  <si>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</si>
  <si>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</si>
  <si>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</si>
  <si>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</si>
  <si>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</si>
  <si>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</si>
  <si>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</si>
  <si>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</si>
  <si>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</si>
  <si>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</si>
  <si>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</si>
  <si>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</si>
  <si>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</si>
  <si>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</si>
  <si>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</si>
  <si>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</si>
  <si>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</si>
  <si>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</si>
  <si>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</si>
  <si>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</si>
  <si>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</si>
  <si>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</si>
  <si>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</si>
  <si>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</si>
  <si>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</si>
  <si>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</si>
  <si>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</si>
  <si>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</si>
  <si>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</si>
  <si>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</si>
  <si>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</si>
  <si>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</si>
  <si>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</si>
  <si>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</si>
  <si>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</si>
  <si>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</si>
  <si>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</si>
  <si>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</si>
  <si>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</si>
  <si>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</si>
  <si>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</si>
  <si>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</si>
  <si>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</si>
  <si>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</si>
  <si>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</si>
  <si>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</si>
  <si>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</si>
  <si>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</si>
  <si>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</si>
  <si>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</si>
  <si>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</si>
  <si>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</si>
  <si>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</si>
  <si>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</si>
  <si>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</si>
  <si>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</si>
  <si>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</si>
  <si>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</si>
  <si>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</si>
  <si>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</si>
  <si>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</si>
  <si>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</si>
  <si>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</si>
  <si>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</si>
  <si>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</si>
  <si>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</si>
  <si>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</si>
  <si>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</si>
  <si>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</si>
  <si>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</si>
  <si>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</si>
  <si>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</si>
  <si>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</si>
  <si>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</si>
  <si>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</si>
  <si>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</si>
  <si>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</si>
  <si>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</si>
  <si>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</si>
  <si>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</si>
  <si>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</si>
  <si>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</si>
  <si>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</si>
  <si>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</si>
  <si>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</si>
  <si>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</si>
  <si>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</si>
  <si>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</si>
  <si>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</si>
  <si>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</si>
  <si>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</si>
  <si>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</si>
  <si>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</si>
  <si>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</si>
  <si>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</si>
  <si>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</si>
  <si>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</si>
  <si>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</si>
  <si>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</si>
  <si>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</si>
  <si>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</si>
  <si>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</si>
  <si>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</si>
  <si>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</si>
  <si>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</si>
  <si>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</si>
  <si>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</si>
  <si>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</si>
  <si>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</si>
  <si>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</si>
  <si>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</si>
  <si>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</si>
  <si>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</si>
  <si>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</si>
  <si>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</si>
  <si>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</si>
  <si>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</si>
  <si>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</si>
  <si>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</si>
  <si>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</si>
  <si>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</si>
  <si>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</si>
  <si>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</si>
  <si>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</si>
  <si>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</si>
  <si>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</si>
  <si>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</si>
  <si>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</si>
  <si>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</si>
  <si>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</si>
  <si>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</si>
  <si>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</si>
  <si>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</si>
  <si>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</si>
  <si>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</si>
  <si>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</si>
  <si>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</si>
  <si>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</si>
  <si>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</si>
  <si>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</si>
  <si>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</si>
  <si>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</si>
  <si>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</si>
  <si>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</si>
  <si>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</si>
  <si>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</si>
  <si>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</si>
  <si>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</si>
  <si>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</si>
  <si>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</si>
  <si>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</si>
  <si>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</si>
  <si>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</si>
  <si>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</si>
  <si>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</si>
  <si>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</si>
  <si>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</si>
  <si>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</si>
  <si>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</si>
  <si>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</si>
  <si>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</si>
  <si>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</si>
  <si>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</si>
  <si>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</si>
  <si>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</si>
  <si>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</si>
  <si>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</si>
  <si>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</si>
  <si>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</si>
  <si>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</si>
  <si>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</si>
  <si>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</si>
  <si>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</si>
  <si>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</si>
  <si>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</si>
  <si>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</si>
  <si>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</si>
  <si>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</si>
  <si>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</si>
  <si>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</si>
  <si>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</si>
  <si>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</si>
  <si>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</si>
  <si>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</si>
  <si>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</si>
  <si>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</si>
  <si>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</si>
  <si>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</si>
  <si>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</si>
  <si>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</si>
  <si>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</si>
  <si>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</si>
  <si>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</si>
  <si>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</si>
  <si>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</si>
  <si>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</si>
  <si>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</si>
  <si>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</si>
  <si>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</si>
  <si>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</si>
  <si>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</si>
  <si>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</si>
  <si>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</si>
  <si>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</si>
  <si>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</si>
  <si>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</si>
  <si>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</si>
  <si>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</si>
  <si>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</si>
  <si>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</si>
  <si>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</si>
  <si>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</si>
  <si>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</si>
  <si>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</si>
  <si>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</si>
  <si>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</si>
  <si>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</si>
  <si>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</si>
  <si>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</si>
  <si>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</si>
  <si>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</si>
  <si>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</si>
  <si>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</si>
  <si>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</si>
  <si>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</si>
  <si>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</si>
  <si>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</si>
  <si>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</si>
  <si>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</si>
  <si>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</si>
  <si>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</si>
  <si>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</si>
  <si>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</si>
  <si>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</si>
  <si>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</si>
  <si>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</si>
  <si>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</si>
  <si>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</si>
  <si>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</si>
  <si>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</si>
  <si>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</si>
  <si>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</si>
  <si>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</si>
  <si>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</si>
  <si>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</si>
  <si>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</si>
  <si>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</si>
  <si>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</si>
  <si>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</si>
  <si>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</si>
  <si>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</si>
  <si>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</si>
  <si>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</si>
  <si>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</si>
  <si>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</si>
  <si>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</si>
  <si>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</si>
  <si>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</si>
  <si>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</si>
  <si>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</si>
  <si>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</si>
  <si>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</si>
  <si>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</si>
  <si>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</si>
  <si>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</si>
  <si>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</si>
  <si>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</si>
  <si>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</si>
  <si>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</si>
  <si>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</si>
  <si>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</si>
  <si>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</si>
  <si>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</si>
  <si>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</si>
  <si>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</si>
  <si>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</si>
  <si>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</si>
  <si>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</si>
  <si>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</si>
  <si>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</si>
  <si>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</si>
  <si>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</si>
  <si>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</si>
  <si>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</si>
  <si>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</si>
  <si>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</si>
  <si>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</si>
  <si>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</si>
  <si>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</si>
  <si>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</si>
  <si>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</si>
  <si>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</si>
  <si>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</si>
  <si>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</si>
  <si>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</si>
  <si>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</si>
  <si>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</si>
  <si>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</si>
  <si>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</si>
  <si>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</si>
  <si>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</si>
  <si>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</si>
  <si>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</si>
  <si>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</si>
  <si>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</si>
  <si>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</si>
  <si>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</si>
  <si>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</si>
  <si>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</si>
  <si>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</si>
  <si>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</si>
  <si>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</si>
  <si>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</si>
  <si>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</si>
  <si>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</si>
  <si>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</si>
  <si>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</si>
  <si>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</si>
  <si>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</si>
  <si>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</si>
  <si>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</si>
  <si>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</si>
  <si>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</si>
  <si>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</si>
  <si>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</si>
  <si>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</si>
  <si>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</si>
  <si>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</si>
  <si>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</si>
  <si>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</si>
  <si>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</si>
  <si>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</si>
  <si>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</si>
  <si>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</si>
  <si>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</si>
  <si>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</si>
  <si>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</si>
  <si>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</si>
  <si>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</si>
  <si>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</si>
  <si>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</si>
  <si>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</si>
  <si>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</si>
  <si>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</si>
  <si>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</si>
  <si>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</si>
  <si>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</si>
  <si>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</si>
  <si>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</si>
  <si>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</si>
  <si>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</si>
  <si>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</si>
  <si>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</si>
  <si>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</si>
  <si>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</si>
  <si>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</si>
  <si>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</si>
  <si>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</si>
  <si>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</si>
  <si>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</si>
  <si>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</si>
  <si>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</si>
  <si>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</si>
  <si>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</si>
  <si>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</si>
  <si>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</si>
  <si>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</si>
  <si>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</si>
  <si>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</si>
  <si>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</si>
  <si>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</si>
  <si>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</si>
  <si>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</si>
  <si>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</si>
  <si>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</si>
  <si>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</si>
  <si>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</si>
  <si>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</si>
  <si>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</si>
  <si>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</si>
  <si>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</si>
  <si>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</si>
  <si>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</si>
  <si>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</si>
  <si>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</si>
  <si>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</si>
  <si>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</si>
  <si>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</si>
  <si>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</si>
  <si>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</si>
  <si>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</si>
  <si>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</si>
  <si>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</si>
  <si>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</si>
  <si>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</si>
  <si>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</si>
  <si>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</si>
  <si>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</si>
  <si>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</si>
  <si>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</si>
  <si>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</si>
  <si>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</si>
  <si>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</si>
  <si>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</si>
  <si>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</si>
  <si>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</si>
  <si>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</si>
  <si>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</si>
  <si>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</si>
  <si>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</si>
  <si>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</si>
  <si>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</si>
  <si>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</si>
  <si>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</si>
  <si>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</si>
  <si>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</si>
  <si>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</si>
  <si>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</si>
  <si>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</si>
  <si>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</si>
  <si>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</si>
  <si>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</si>
  <si>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</si>
  <si>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</si>
  <si>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</si>
  <si>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</si>
  <si>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</si>
  <si>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</si>
  <si>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</si>
  <si>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</si>
  <si>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</si>
  <si>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</si>
  <si>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</si>
  <si>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</si>
  <si>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</si>
  <si>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</si>
  <si>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</si>
  <si>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</si>
  <si>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</si>
  <si>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</si>
  <si>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</si>
  <si>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</si>
  <si>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</si>
  <si>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</si>
  <si>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</si>
  <si>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</si>
  <si>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</si>
  <si>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</si>
  <si>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</si>
  <si>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</si>
  <si>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</si>
  <si>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</si>
  <si>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</si>
  <si>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</si>
  <si>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</si>
  <si>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</si>
  <si>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</si>
  <si>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</si>
  <si>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</si>
  <si>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</si>
  <si>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</si>
  <si>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</si>
  <si>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</si>
  <si>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</si>
  <si>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</si>
  <si>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</si>
  <si>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</si>
  <si>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</si>
  <si>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</si>
  <si>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</si>
  <si>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</si>
  <si>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</si>
  <si>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</si>
  <si>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</si>
  <si>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</si>
  <si>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</si>
  <si>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</si>
  <si>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</si>
  <si>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</si>
  <si>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</si>
  <si>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</si>
  <si>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</si>
  <si>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</si>
  <si>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</si>
  <si>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</si>
  <si>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</si>
  <si>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</si>
  <si>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</si>
  <si>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</si>
  <si>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</si>
  <si>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</si>
  <si>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</si>
  <si>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</si>
  <si>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</si>
  <si>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</si>
  <si>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</si>
  <si>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</si>
  <si>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</si>
  <si>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</si>
  <si>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</si>
  <si>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</si>
  <si>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</si>
  <si>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</si>
  <si>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</si>
  <si>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</si>
  <si>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</si>
  <si>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</si>
  <si>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</si>
  <si>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</si>
  <si>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</si>
  <si>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</si>
  <si>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</si>
  <si>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</si>
  <si>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</si>
  <si>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</si>
  <si>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</si>
  <si>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</si>
  <si>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</si>
  <si>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</si>
  <si>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</si>
  <si>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</si>
  <si>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</si>
  <si>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</si>
  <si>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</si>
  <si>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</si>
  <si>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</si>
  <si>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</si>
  <si>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</si>
  <si>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</si>
  <si>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</si>
  <si>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</si>
  <si>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</si>
  <si>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</si>
  <si>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</si>
  <si>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</si>
  <si>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</si>
  <si>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</si>
  <si>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</si>
  <si>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</si>
  <si>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</si>
  <si>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</si>
  <si>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</si>
  <si>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</si>
  <si>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</si>
  <si>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</si>
  <si>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</si>
  <si>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</si>
  <si>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</si>
  <si>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</si>
  <si>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</si>
  <si>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</si>
  <si>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</si>
  <si>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</si>
  <si>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</si>
  <si>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</si>
  <si>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</si>
  <si>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</si>
  <si>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</si>
  <si>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</si>
  <si>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</si>
  <si>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</si>
  <si>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</si>
  <si>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</si>
  <si>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</si>
  <si>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</si>
  <si>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</si>
  <si>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</si>
  <si>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</si>
  <si>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</si>
  <si>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</si>
  <si>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</si>
  <si>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</si>
  <si>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</si>
  <si>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</si>
  <si>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</si>
  <si>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</si>
  <si>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</si>
  <si>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</si>
  <si>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</si>
  <si>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</si>
  <si>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</si>
  <si>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</si>
  <si>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</si>
  <si>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</si>
  <si>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</si>
  <si>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</si>
  <si>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</si>
  <si>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</si>
  <si>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</si>
  <si>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</si>
  <si>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</si>
  <si>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</si>
  <si>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</si>
  <si>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</si>
  <si>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</si>
  <si>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</si>
  <si>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</si>
  <si>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</si>
  <si>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</si>
  <si>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</si>
  <si>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</si>
  <si>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</si>
  <si>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</si>
  <si>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</si>
  <si>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</si>
  <si>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</si>
  <si>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</si>
  <si>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</si>
  <si>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</si>
  <si>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</si>
  <si>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</si>
  <si>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</si>
  <si>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</si>
  <si>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</si>
  <si>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</si>
  <si>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</si>
  <si>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</si>
  <si>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</si>
  <si>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</si>
  <si>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</si>
  <si>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</si>
  <si>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</si>
  <si>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</si>
  <si>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</si>
  <si>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</si>
  <si>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</si>
  <si>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</si>
  <si>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</si>
  <si>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</si>
  <si>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</si>
  <si>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</si>
  <si>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</si>
  <si>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</si>
  <si>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</si>
  <si>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</si>
  <si>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</si>
  <si>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</si>
  <si>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</si>
  <si>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</si>
  <si>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</si>
  <si>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</si>
  <si>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</si>
  <si>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</si>
  <si>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</si>
  <si>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</si>
  <si>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</si>
  <si>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</si>
  <si>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</si>
  <si>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</si>
  <si>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</si>
  <si>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</si>
  <si>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</si>
  <si>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</si>
  <si>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</si>
  <si>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</si>
  <si>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</si>
  <si>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</si>
  <si>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</si>
  <si>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</si>
  <si>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</si>
  <si>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</si>
  <si>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</si>
  <si>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</si>
  <si>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</si>
  <si>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</si>
  <si>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</si>
  <si>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</si>
  <si>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</si>
  <si>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</si>
  <si>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</si>
  <si>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</si>
  <si>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</si>
  <si>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</si>
  <si>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</si>
  <si>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</si>
  <si>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</si>
  <si>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</si>
  <si>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</si>
  <si>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</si>
  <si>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</si>
  <si>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</si>
  <si>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</si>
  <si>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</si>
  <si>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</si>
  <si>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</si>
  <si>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</si>
  <si>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</si>
  <si>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</si>
  <si>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</si>
  <si>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</si>
  <si>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</si>
  <si>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</si>
  <si>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</si>
  <si>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</si>
  <si>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</si>
  <si>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</si>
  <si>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</si>
  <si>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</si>
  <si>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</si>
  <si>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</si>
  <si>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</si>
  <si>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</si>
  <si>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</si>
  <si>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</si>
  <si>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</si>
  <si>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</si>
  <si>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</si>
  <si>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</si>
  <si>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</si>
  <si>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</si>
  <si>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</si>
  <si>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</si>
  <si>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</si>
  <si>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</si>
  <si>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</si>
  <si>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</si>
  <si>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</si>
  <si>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</si>
  <si>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</si>
  <si>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</si>
  <si>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</si>
  <si>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</si>
  <si>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</si>
  <si>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</si>
  <si>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</si>
  <si>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</si>
  <si>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</si>
  <si>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</si>
  <si>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</si>
  <si>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</si>
  <si>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</si>
  <si>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</si>
  <si>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</si>
  <si>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</si>
  <si>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</si>
  <si>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</si>
  <si>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</si>
  <si>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</si>
  <si>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</si>
  <si>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</si>
  <si>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</si>
  <si>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</si>
  <si>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</si>
  <si>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</si>
  <si>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</si>
  <si>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</si>
  <si>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</si>
  <si>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</si>
  <si>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</si>
  <si>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</si>
  <si>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</si>
  <si>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</si>
  <si>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</si>
  <si>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</si>
  <si>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</si>
  <si>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</si>
  <si>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</si>
  <si>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</si>
  <si>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</si>
  <si>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</si>
  <si>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</si>
  <si>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</si>
  <si>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</si>
  <si>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</si>
  <si>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</si>
  <si>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</si>
  <si>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</si>
  <si>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</si>
  <si>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</si>
  <si>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</si>
  <si>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</si>
  <si>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</si>
  <si>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</si>
  <si>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</si>
  <si>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</si>
  <si>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</si>
  <si>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</si>
  <si>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</si>
  <si>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</si>
  <si>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</si>
  <si>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</si>
  <si>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</si>
  <si>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</si>
  <si>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</si>
  <si>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</si>
  <si>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</si>
  <si>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</si>
  <si>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</si>
  <si>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</si>
  <si>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</si>
  <si>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</si>
  <si>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</si>
  <si>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</si>
  <si>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</si>
  <si>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</si>
  <si>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</si>
  <si>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</si>
  <si>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</si>
  <si>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</si>
  <si>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</si>
  <si>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</si>
  <si>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</si>
  <si>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</si>
  <si>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</si>
  <si>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</si>
  <si>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</si>
  <si>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</si>
  <si>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</si>
  <si>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</si>
  <si>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</si>
  <si>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</si>
  <si>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</si>
  <si>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</si>
  <si>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</si>
  <si>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</si>
  <si>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</si>
  <si>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</si>
  <si>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</si>
  <si>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</si>
  <si>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</si>
  <si>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</si>
  <si>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</si>
  <si>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</si>
  <si>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</si>
  <si>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</si>
  <si>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</si>
  <si>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</si>
  <si>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</si>
  <si>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</si>
  <si>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</si>
  <si>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</si>
  <si>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</si>
  <si>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</si>
  <si>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</si>
  <si>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</si>
  <si>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</si>
  <si>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</si>
  <si>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</si>
  <si>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</si>
  <si>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</si>
  <si>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</si>
  <si>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</si>
  <si>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</si>
  <si>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</si>
  <si>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</si>
  <si>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</si>
  <si>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</si>
  <si>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</si>
  <si>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</si>
  <si>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</si>
  <si>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</si>
  <si>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</si>
  <si>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</si>
  <si>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</si>
  <si>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</si>
  <si>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</si>
  <si>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</si>
  <si>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</si>
  <si>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</si>
  <si>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</si>
  <si>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</si>
  <si>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</si>
  <si>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</si>
  <si>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</si>
  <si>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</si>
  <si>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</si>
  <si>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</si>
  <si>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</si>
  <si>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</si>
  <si>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</si>
  <si>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</si>
  <si>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</si>
  <si>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</si>
  <si>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</si>
  <si>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</si>
  <si>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</si>
  <si>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</si>
  <si>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</si>
  <si>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</si>
  <si>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</si>
  <si>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</si>
  <si>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</si>
  <si>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</si>
  <si>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</si>
  <si>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</si>
  <si>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</si>
  <si>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</si>
  <si>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</si>
  <si>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</si>
  <si>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</si>
  <si>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</si>
  <si>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</si>
  <si>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</si>
  <si>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</si>
  <si>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</si>
  <si>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</si>
  <si>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</si>
  <si>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</si>
  <si>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</si>
  <si>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</si>
  <si>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</si>
  <si>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</si>
  <si>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</si>
  <si>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</si>
  <si>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</si>
  <si>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</si>
  <si>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</si>
  <si>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</si>
  <si>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</si>
  <si>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</si>
  <si>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</si>
  <si>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</si>
  <si>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</si>
  <si>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</si>
  <si>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</si>
  <si>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</si>
  <si>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</si>
  <si>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</si>
  <si>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</si>
  <si>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</si>
  <si>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</si>
  <si>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</si>
  <si>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</si>
  <si>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</si>
  <si>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</si>
  <si>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</si>
  <si>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</si>
  <si>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</si>
  <si>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</si>
  <si>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</si>
  <si>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</si>
  <si>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</si>
  <si>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</si>
  <si>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</si>
  <si>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</si>
  <si>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</si>
  <si>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</si>
  <si>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</si>
  <si>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</si>
  <si>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</si>
  <si>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</si>
  <si>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</si>
  <si>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</si>
  <si>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</si>
  <si>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</si>
  <si>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</si>
  <si>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</si>
  <si>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</si>
  <si>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</si>
  <si>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</si>
  <si>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</si>
  <si>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</si>
  <si>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</si>
  <si>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</si>
  <si>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</si>
  <si>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</si>
  <si>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</si>
  <si>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</si>
  <si>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</si>
  <si>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</si>
  <si>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</si>
  <si>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</si>
  <si>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</si>
  <si>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</si>
  <si>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</si>
  <si>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</si>
  <si>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</si>
  <si>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</si>
  <si>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</si>
  <si>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</si>
  <si>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</si>
  <si>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</si>
  <si>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</si>
  <si>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</si>
  <si>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</si>
  <si>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</si>
  <si>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</si>
  <si>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</si>
  <si>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</si>
  <si>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</si>
  <si>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</si>
  <si>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</si>
  <si>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</si>
  <si>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</si>
  <si>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</si>
  <si>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</si>
  <si>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</si>
  <si>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</si>
  <si>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</si>
  <si>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</si>
  <si>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</si>
  <si>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</si>
  <si>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</si>
  <si>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</si>
  <si>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</si>
  <si>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</si>
  <si>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</si>
  <si>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</si>
  <si>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</si>
  <si>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</si>
  <si>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</si>
  <si>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</si>
  <si>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</si>
  <si>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</si>
  <si>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</si>
  <si>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</si>
  <si>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</si>
  <si>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</si>
  <si>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</si>
  <si>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</si>
  <si>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</si>
  <si>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</si>
  <si>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</si>
  <si>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</si>
  <si>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</si>
  <si>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</si>
  <si>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</si>
  <si>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</si>
  <si>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</si>
  <si>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</si>
  <si>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</si>
  <si>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</si>
  <si>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</si>
  <si>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</si>
  <si>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</si>
  <si>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</si>
  <si>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</si>
  <si>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</si>
  <si>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</si>
  <si>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</si>
  <si>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</si>
  <si>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</si>
  <si>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</si>
  <si>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</si>
  <si>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</si>
  <si>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</si>
  <si>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</si>
  <si>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</si>
  <si>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</si>
  <si>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</si>
  <si>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</si>
  <si>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</si>
  <si>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</si>
  <si>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</si>
  <si>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</si>
  <si>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</si>
  <si>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</si>
  <si>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</si>
  <si>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</si>
  <si>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</si>
  <si>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</si>
  <si>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</si>
  <si>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</si>
  <si>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</si>
  <si>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</si>
  <si>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</si>
  <si>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</si>
  <si>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</si>
  <si>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</si>
  <si>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</si>
  <si>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</si>
  <si>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</si>
  <si>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</si>
  <si>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</si>
  <si>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</si>
  <si>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</si>
  <si>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</si>
  <si>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</si>
  <si>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</si>
  <si>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</si>
  <si>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</si>
  <si>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</si>
  <si>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</si>
  <si>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</si>
  <si>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</si>
  <si>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</si>
  <si>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</si>
  <si>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</si>
  <si>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</si>
  <si>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</si>
  <si>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</si>
  <si>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</si>
  <si>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</si>
  <si>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</si>
  <si>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</si>
  <si>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</si>
  <si>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</si>
  <si>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</si>
  <si>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</si>
  <si>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</si>
  <si>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</si>
  <si>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</si>
  <si>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</si>
  <si>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</si>
  <si>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</si>
  <si>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</si>
  <si>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</si>
  <si>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</si>
  <si>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</si>
  <si>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</si>
  <si>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</si>
  <si>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</si>
  <si>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</si>
  <si>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</si>
  <si>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</si>
  <si>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</si>
  <si>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</si>
  <si>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</si>
  <si>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</si>
  <si>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</si>
  <si>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</si>
  <si>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</si>
  <si>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</si>
  <si>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</si>
  <si>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</si>
  <si>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</si>
  <si>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</si>
  <si>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</si>
  <si>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</si>
  <si>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</si>
  <si>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</si>
  <si>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</si>
  <si>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</si>
  <si>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</si>
  <si>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</si>
  <si>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</si>
  <si>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</si>
  <si>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</si>
  <si>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</si>
  <si>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</si>
  <si>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</si>
  <si>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</si>
  <si>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</si>
  <si>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</si>
  <si>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</si>
  <si>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</si>
  <si>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</si>
  <si>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</si>
  <si>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</si>
  <si>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</si>
  <si>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</si>
  <si>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</si>
  <si>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</si>
  <si>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</si>
  <si>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</si>
  <si>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</si>
  <si>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</si>
  <si>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</si>
  <si>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</si>
  <si>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</si>
  <si>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</si>
  <si>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</si>
  <si>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</si>
  <si>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</si>
  <si>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</si>
  <si>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</si>
  <si>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</si>
  <si>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</si>
  <si>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</si>
  <si>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</si>
  <si>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</si>
  <si>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</si>
  <si>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</si>
  <si>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</si>
  <si>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</si>
  <si>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</si>
  <si>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</si>
  <si>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</si>
  <si>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</si>
  <si>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</si>
  <si>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</si>
  <si>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</si>
  <si>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</si>
  <si>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</si>
  <si>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</si>
  <si>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</si>
  <si>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</si>
  <si>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</si>
  <si>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</si>
  <si>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</si>
  <si>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</si>
  <si>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</si>
  <si>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</si>
  <si>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</si>
  <si>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</si>
  <si>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</si>
  <si>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</si>
  <si>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</si>
  <si>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</si>
  <si>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</si>
  <si>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</si>
  <si>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</si>
  <si>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</si>
  <si>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</si>
  <si>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</si>
  <si>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</si>
  <si>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</si>
  <si>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</si>
  <si>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</si>
  <si>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</si>
  <si>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</si>
  <si>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</si>
  <si>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</si>
  <si>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</si>
  <si>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</si>
  <si>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</si>
  <si>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</si>
  <si>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</si>
  <si>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</si>
  <si>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</si>
  <si>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</si>
  <si>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</si>
  <si>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</si>
  <si>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</si>
  <si>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</si>
  <si>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</si>
  <si>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</si>
  <si>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</si>
  <si>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</si>
  <si>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</si>
  <si>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</si>
  <si>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</si>
  <si>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</si>
  <si>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</si>
  <si>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</si>
  <si>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</si>
  <si>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</si>
  <si>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</si>
  <si>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</si>
  <si>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</si>
  <si>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</si>
  <si>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</si>
  <si>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</si>
  <si>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</si>
  <si>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</si>
  <si>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</si>
  <si>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</si>
  <si>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</si>
  <si>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</si>
  <si>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</si>
  <si>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</si>
  <si>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</si>
  <si>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</si>
  <si>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</si>
  <si>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</si>
  <si>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</si>
  <si>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</si>
  <si>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</si>
  <si>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</si>
  <si>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</si>
  <si>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</si>
  <si>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</si>
  <si>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</si>
  <si>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</si>
  <si>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</si>
  <si>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</si>
  <si>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</si>
  <si>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</si>
  <si>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</si>
  <si>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</si>
  <si>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</si>
  <si>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</si>
  <si>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</si>
  <si>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</si>
  <si>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</si>
  <si>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</si>
  <si>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</si>
  <si>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</si>
  <si>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</si>
  <si>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</si>
  <si>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</si>
  <si>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</si>
  <si>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</si>
  <si>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</si>
  <si>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</si>
  <si>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</si>
  <si>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</si>
  <si>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</si>
  <si>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</si>
  <si>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</si>
  <si>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</si>
  <si>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</si>
  <si>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</si>
  <si>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</si>
  <si>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</si>
  <si>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</si>
  <si>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</si>
  <si>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</si>
  <si>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</si>
  <si>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</si>
  <si>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</si>
  <si>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</si>
  <si>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</si>
  <si>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</si>
  <si>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</si>
  <si>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</si>
  <si>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</si>
  <si>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</si>
  <si>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</si>
  <si>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</si>
  <si>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</si>
  <si>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</si>
  <si>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</si>
  <si>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</si>
  <si>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</si>
  <si>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</si>
  <si>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</si>
  <si>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</si>
  <si>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</si>
  <si>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</si>
  <si>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</si>
  <si>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</si>
  <si>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</si>
  <si>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</si>
  <si>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</si>
  <si>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</si>
  <si>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</si>
  <si>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</si>
  <si>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</si>
  <si>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</si>
  <si>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</si>
  <si>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</si>
  <si>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</si>
  <si>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</si>
  <si>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</si>
  <si>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</si>
  <si>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</si>
  <si>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</si>
  <si>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</si>
  <si>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</si>
  <si>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</si>
  <si>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</si>
  <si>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</si>
  <si>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</si>
  <si>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</si>
  <si>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</si>
  <si>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</si>
  <si>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</si>
  <si>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</si>
  <si>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</si>
  <si>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</si>
  <si>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</si>
  <si>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</si>
  <si>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</si>
  <si>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</si>
  <si>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</si>
  <si>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</si>
  <si>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</si>
  <si>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</si>
  <si>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</si>
  <si>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</si>
  <si>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</si>
  <si>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</si>
  <si>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</si>
  <si>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</si>
  <si>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</si>
  <si>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</si>
  <si>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</si>
  <si>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</si>
  <si>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</si>
  <si>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</si>
  <si>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</si>
  <si>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</si>
  <si>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</si>
  <si>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</si>
  <si>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</si>
  <si>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</si>
  <si>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</si>
  <si>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</si>
  <si>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</si>
  <si>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</si>
  <si>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</si>
  <si>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</si>
  <si>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</si>
  <si>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</si>
  <si>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</si>
  <si>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</si>
  <si>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</si>
  <si>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</si>
  <si>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</si>
  <si>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</si>
  <si>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</si>
  <si>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</si>
  <si>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</si>
  <si>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</si>
  <si>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</si>
  <si>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</si>
  <si>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</si>
  <si>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</si>
  <si>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</si>
  <si>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</si>
  <si>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</si>
  <si>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</si>
  <si>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</si>
  <si>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</si>
  <si>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</si>
  <si>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</si>
  <si>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</si>
  <si>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</si>
  <si>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</si>
  <si>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</si>
  <si>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</si>
  <si>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</si>
  <si>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</si>
  <si>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</si>
  <si>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</si>
  <si>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</si>
  <si>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</si>
  <si>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</si>
  <si>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</si>
  <si>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</si>
  <si>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</si>
  <si>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</si>
  <si>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</si>
  <si>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</si>
  <si>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</si>
  <si>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</si>
  <si>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</si>
  <si>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</si>
  <si>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</si>
  <si>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</si>
  <si>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</si>
  <si>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</si>
  <si>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</si>
  <si>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</si>
  <si>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</si>
  <si>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</si>
  <si>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</si>
  <si>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</si>
  <si>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</si>
  <si>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</si>
  <si>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</si>
  <si>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</si>
  <si>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</si>
  <si>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</si>
  <si>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</si>
  <si>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</si>
  <si>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</si>
  <si>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</si>
  <si>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</si>
  <si>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</si>
  <si>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</si>
  <si>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</si>
  <si>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</si>
  <si>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</si>
  <si>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</si>
  <si>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</si>
  <si>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</si>
  <si>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</si>
  <si>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</si>
  <si>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</si>
  <si>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</si>
  <si>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</si>
  <si>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</si>
  <si>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</si>
  <si>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</si>
  <si>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</si>
  <si>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</si>
  <si>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</si>
  <si>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</si>
  <si>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</si>
  <si>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</si>
  <si>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</si>
  <si>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</si>
  <si>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</si>
  <si>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</si>
  <si>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</si>
  <si>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</si>
  <si>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</si>
  <si>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</si>
  <si>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</si>
  <si>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</si>
  <si>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</si>
  <si>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</si>
  <si>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</si>
  <si>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</si>
  <si>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</si>
  <si>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</si>
  <si>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</si>
  <si>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</si>
  <si>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</si>
  <si>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</si>
  <si>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</si>
  <si>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</si>
  <si>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</si>
  <si>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</si>
  <si>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</si>
  <si>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</si>
  <si>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</si>
  <si>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</si>
  <si>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</si>
  <si>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</si>
  <si>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</si>
  <si>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</si>
  <si>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</si>
  <si>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</si>
  <si>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</si>
  <si>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</si>
  <si>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</si>
  <si>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</si>
  <si>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</si>
  <si>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</si>
  <si>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</si>
  <si>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</si>
  <si>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</si>
  <si>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</si>
  <si>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</si>
  <si>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</si>
  <si>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</si>
  <si>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</si>
  <si>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</si>
  <si>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</si>
  <si>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</si>
  <si>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</si>
  <si>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</si>
  <si>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</si>
  <si>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</si>
  <si>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</si>
  <si>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</si>
  <si>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</si>
  <si>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</si>
  <si>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</si>
  <si>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</si>
  <si>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</si>
  <si>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</si>
  <si>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</si>
  <si>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</si>
  <si>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</si>
  <si>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</si>
  <si>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</si>
  <si>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</si>
  <si>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</si>
  <si>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</si>
  <si>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</si>
  <si>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</si>
  <si>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</si>
  <si>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</si>
  <si>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</si>
  <si>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</si>
  <si>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</si>
  <si>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</si>
  <si>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</si>
  <si>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</si>
  <si>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</si>
  <si>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</si>
  <si>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</si>
  <si>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</si>
  <si>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</si>
  <si>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</si>
  <si>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</si>
  <si>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</si>
  <si>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</si>
  <si>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</si>
  <si>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</si>
  <si>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</si>
  <si>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</si>
  <si>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</si>
  <si>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</si>
  <si>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</si>
  <si>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</si>
  <si>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</si>
  <si>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</si>
  <si>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</si>
  <si>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</si>
  <si>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</si>
  <si>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</si>
  <si>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</si>
  <si>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</si>
  <si>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</si>
  <si>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</si>
  <si>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</si>
  <si>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</si>
  <si>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</si>
  <si>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</si>
  <si>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</si>
  <si>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</si>
  <si>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</si>
  <si>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</si>
  <si>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</si>
  <si>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</si>
  <si>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</si>
  <si>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</si>
  <si>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</si>
  <si>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</si>
  <si>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</si>
  <si>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</si>
  <si>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</si>
  <si>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</si>
  <si>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</si>
  <si>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</si>
  <si>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</si>
  <si>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</si>
  <si>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</si>
  <si>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</si>
  <si>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</si>
  <si>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</si>
  <si>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</si>
  <si>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</si>
  <si>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</si>
  <si>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</si>
  <si>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</si>
  <si>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</si>
  <si>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</si>
  <si>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</si>
  <si>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</si>
  <si>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</si>
  <si>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</si>
  <si>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</si>
  <si>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</si>
  <si>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</si>
  <si>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</si>
  <si>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</si>
  <si>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</si>
  <si>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</si>
  <si>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</si>
  <si>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</si>
  <si>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</si>
  <si>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</si>
  <si>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</si>
  <si>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</si>
  <si>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</si>
  <si>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</si>
  <si>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</si>
  <si>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</si>
  <si>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</si>
  <si>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</si>
  <si>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</si>
  <si>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</si>
  <si>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</si>
  <si>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</si>
  <si>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</si>
  <si>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</si>
  <si>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</si>
  <si>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</si>
  <si>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</si>
  <si>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</si>
  <si>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</si>
  <si>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</si>
  <si>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</si>
  <si>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</si>
  <si>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</si>
  <si>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</si>
  <si>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</si>
  <si>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</si>
  <si>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</si>
  <si>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</si>
  <si>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</si>
  <si>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</si>
  <si>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</si>
  <si>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</si>
  <si>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</si>
  <si>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</si>
  <si>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</si>
  <si>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</si>
  <si>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</si>
  <si>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</si>
  <si>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</si>
  <si>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</si>
  <si>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</si>
  <si>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</si>
  <si>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</si>
  <si>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</si>
  <si>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</si>
  <si>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</si>
  <si>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</si>
  <si>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</si>
  <si>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</si>
  <si>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</si>
  <si>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</si>
  <si>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</si>
  <si>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</si>
  <si>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</si>
  <si>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</si>
  <si>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</si>
  <si>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</si>
  <si>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</si>
  <si>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</si>
  <si>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</si>
  <si>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</si>
  <si>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</si>
  <si>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</si>
  <si>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</si>
  <si>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</si>
  <si>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</si>
  <si>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</si>
  <si>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</si>
  <si>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</si>
  <si>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</si>
  <si>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</si>
  <si>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</si>
  <si>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</si>
  <si>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</si>
  <si>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</si>
  <si>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</si>
  <si>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</si>
  <si>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</si>
  <si>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</si>
  <si>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</si>
  <si>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</si>
  <si>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</si>
  <si>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</si>
  <si>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</si>
  <si>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</si>
  <si>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</si>
  <si>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</si>
  <si>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</si>
  <si>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</si>
  <si>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</si>
  <si>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</si>
  <si>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</si>
  <si>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</si>
  <si>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</si>
  <si>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</si>
  <si>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</si>
  <si>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</si>
  <si>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</si>
  <si>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</si>
  <si>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</si>
  <si>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</si>
  <si>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</si>
  <si>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</si>
  <si>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</si>
  <si>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</si>
  <si>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</si>
  <si>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</si>
  <si>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</si>
  <si>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</si>
  <si>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</si>
  <si>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</si>
  <si>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</si>
  <si>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</si>
  <si>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</si>
  <si>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</si>
  <si>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</si>
  <si>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</si>
  <si>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</si>
  <si>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</si>
  <si>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</si>
  <si>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</si>
  <si>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</si>
  <si>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</si>
  <si>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</si>
  <si>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</si>
  <si>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</si>
  <si>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</si>
  <si>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</si>
  <si>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</si>
  <si>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</si>
  <si>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</si>
  <si>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</si>
  <si>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</si>
  <si>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</si>
  <si>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</si>
  <si>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</si>
  <si>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</si>
  <si>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</si>
  <si>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</si>
  <si>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</si>
  <si>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</si>
  <si>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</si>
  <si>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</si>
  <si>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</si>
  <si>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</si>
  <si>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</si>
  <si>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</si>
  <si>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</si>
  <si>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</si>
  <si>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</si>
  <si>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</si>
  <si>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</si>
  <si>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</si>
  <si>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</si>
  <si>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</si>
  <si>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</si>
  <si>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</si>
  <si>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</si>
  <si>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</si>
  <si>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</si>
  <si>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</si>
  <si>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</si>
  <si>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</si>
  <si>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</si>
  <si>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</si>
  <si>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</si>
  <si>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</si>
  <si>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</si>
  <si>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</si>
  <si>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</si>
  <si>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</si>
  <si>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</si>
  <si>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</si>
  <si>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</si>
  <si>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</si>
  <si>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</si>
  <si>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</si>
  <si>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</si>
  <si>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</si>
  <si>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</si>
  <si>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</si>
  <si>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</si>
  <si>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</si>
  <si>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</si>
  <si>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</si>
  <si>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</si>
  <si>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</si>
  <si>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</si>
  <si>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</si>
  <si>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</si>
  <si>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</si>
  <si>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</si>
  <si>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</si>
  <si>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</si>
  <si>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</si>
  <si>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</si>
  <si>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</si>
  <si>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</si>
  <si>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</si>
  <si>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</si>
  <si>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</si>
  <si>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</si>
  <si>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</si>
  <si>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</si>
  <si>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</si>
  <si>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</si>
  <si>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</si>
  <si>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</si>
  <si>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</si>
  <si>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</si>
  <si>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</si>
  <si>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</si>
  <si>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</si>
  <si>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</si>
  <si>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</si>
  <si>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</si>
  <si>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</si>
  <si>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</si>
  <si>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</si>
  <si>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</si>
  <si>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</si>
  <si>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</si>
  <si>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</si>
  <si>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</si>
  <si>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</si>
  <si>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</si>
  <si>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</si>
  <si>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</si>
  <si>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</si>
  <si>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</si>
  <si>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</si>
  <si>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</si>
  <si>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</si>
  <si>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</si>
  <si>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</si>
  <si>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</si>
  <si>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</si>
  <si>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</si>
  <si>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</si>
  <si>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</si>
  <si>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</si>
  <si>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</si>
  <si>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</si>
  <si>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</si>
  <si>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</si>
  <si>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</si>
  <si>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</si>
  <si>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</si>
  <si>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</si>
  <si>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</si>
  <si>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</si>
  <si>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</si>
  <si>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</si>
  <si>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</si>
  <si>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</si>
  <si>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</si>
  <si>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</si>
  <si>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</si>
  <si>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</si>
  <si>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</si>
  <si>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</si>
  <si>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</si>
  <si>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</si>
  <si>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</si>
  <si>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</si>
  <si>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</si>
  <si>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</si>
  <si>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</si>
  <si>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</si>
  <si>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</si>
  <si>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</si>
  <si>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</si>
  <si>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</si>
  <si>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</si>
  <si>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</si>
  <si>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</si>
  <si>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</si>
  <si>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</si>
  <si>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</si>
  <si>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</si>
  <si>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</si>
  <si>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</si>
  <si>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</si>
  <si>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</si>
  <si>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</si>
  <si>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</si>
  <si>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</si>
  <si>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</si>
  <si>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</si>
  <si>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</si>
  <si>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</si>
  <si>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</si>
  <si>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</si>
  <si>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</si>
  <si>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</si>
  <si>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</si>
  <si>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</si>
  <si>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</si>
  <si>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</si>
  <si>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</si>
  <si>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</si>
  <si>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</si>
  <si>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</si>
  <si>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</si>
  <si>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</si>
  <si>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</si>
  <si>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</si>
  <si>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</si>
  <si>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</si>
  <si>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</si>
  <si>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</si>
  <si>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</si>
  <si>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</si>
  <si>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</si>
  <si>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</si>
  <si>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</si>
  <si>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</si>
  <si>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</si>
  <si>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</si>
  <si>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</si>
  <si>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</si>
  <si>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</si>
  <si>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</si>
  <si>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</si>
  <si>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</si>
  <si>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</si>
  <si>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</si>
  <si>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</si>
  <si>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</si>
  <si>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</si>
  <si>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</si>
  <si>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</si>
  <si>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</si>
  <si>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</si>
  <si>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</si>
  <si>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</si>
  <si>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</si>
  <si>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</si>
  <si>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</si>
  <si>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</si>
  <si>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</si>
  <si>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</si>
  <si>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</si>
  <si>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</si>
  <si>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</si>
  <si>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</si>
  <si>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</si>
  <si>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</si>
  <si>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</si>
  <si>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</si>
  <si>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</si>
  <si>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</si>
  <si>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</si>
  <si>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</si>
  <si>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</si>
  <si>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</si>
  <si>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</si>
  <si>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</si>
  <si>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</si>
  <si>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</si>
  <si>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</si>
  <si>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</si>
  <si>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</si>
  <si>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</si>
  <si>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</si>
  <si>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</si>
  <si>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</si>
  <si>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</si>
  <si>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</si>
  <si>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</si>
  <si>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</si>
  <si>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</si>
  <si>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</si>
  <si>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</si>
  <si>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</si>
  <si>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</si>
  <si>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</si>
  <si>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</si>
  <si>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</si>
  <si>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</si>
  <si>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</si>
  <si>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</si>
  <si>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</si>
  <si>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</si>
  <si>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</si>
  <si>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</si>
  <si>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</si>
  <si>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</si>
  <si>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</si>
  <si>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</si>
  <si>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</si>
  <si>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</si>
  <si>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</si>
  <si>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</si>
  <si>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</si>
  <si>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</si>
  <si>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</si>
  <si>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</si>
  <si>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</si>
  <si>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</si>
  <si>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</si>
  <si>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</si>
  <si>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</si>
  <si>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</si>
  <si>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</si>
  <si>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</si>
  <si>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</si>
  <si>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</si>
  <si>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</si>
  <si>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</si>
  <si>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</si>
  <si>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</si>
  <si>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</si>
  <si>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</si>
  <si>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</si>
  <si>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</si>
  <si>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</si>
  <si>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</si>
  <si>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</si>
  <si>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</si>
  <si>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</si>
  <si>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</si>
  <si>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</si>
  <si>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</si>
  <si>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</si>
  <si>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</si>
  <si>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</si>
  <si>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</si>
  <si>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</si>
  <si>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</si>
  <si>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</si>
  <si>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</si>
  <si>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</si>
  <si>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</si>
  <si>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</si>
  <si>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</si>
  <si>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</si>
  <si>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</si>
  <si>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</si>
  <si>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</si>
  <si>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</si>
  <si>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</si>
  <si>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</si>
  <si>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</si>
  <si>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</si>
  <si>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</si>
  <si>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</si>
  <si>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</si>
  <si>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</si>
  <si>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</si>
  <si>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</si>
  <si>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</si>
  <si>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</si>
  <si>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</si>
  <si>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</si>
  <si>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</si>
  <si>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</si>
  <si>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</si>
  <si>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</si>
  <si>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</si>
  <si>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</si>
  <si>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</si>
  <si>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</si>
  <si>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</si>
  <si>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</si>
  <si>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</si>
  <si>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</si>
  <si>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</si>
  <si>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</si>
  <si>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</si>
  <si>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</si>
  <si>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</si>
  <si>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</si>
  <si>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</si>
  <si>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</si>
  <si>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</si>
  <si>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</si>
  <si>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</si>
  <si>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</si>
  <si>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</si>
  <si>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</si>
  <si>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</si>
  <si>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</si>
  <si>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</si>
  <si>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</si>
  <si>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</si>
  <si>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</si>
  <si>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</si>
  <si>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</si>
  <si>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</si>
  <si>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</si>
  <si>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</si>
  <si>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</si>
  <si>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</si>
  <si>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</si>
  <si>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</si>
  <si>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</si>
  <si>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</si>
  <si>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</si>
  <si>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</si>
  <si>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</si>
  <si>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</si>
  <si>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</si>
  <si>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</si>
  <si>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</si>
  <si>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</si>
  <si>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</si>
  <si>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</si>
  <si>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</si>
  <si>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</si>
  <si>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</si>
  <si>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</si>
  <si>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</si>
  <si>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</si>
  <si>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</si>
  <si>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</si>
  <si>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</si>
  <si>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</si>
  <si>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</si>
  <si>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</si>
  <si>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</si>
  <si>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</si>
  <si>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</si>
  <si>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</si>
  <si>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</si>
  <si>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</si>
  <si>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</si>
  <si>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</si>
  <si>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</si>
  <si>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</si>
  <si>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</si>
  <si>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</si>
  <si>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</si>
  <si>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</si>
  <si>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</si>
  <si>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</si>
  <si>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</si>
  <si>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</si>
  <si>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</si>
  <si>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</si>
  <si>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</si>
  <si>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</si>
  <si>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</si>
  <si>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</si>
  <si>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</si>
  <si>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</si>
  <si>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</si>
  <si>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</si>
  <si>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</si>
  <si>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</si>
  <si>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</si>
  <si>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</si>
  <si>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</si>
  <si>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</si>
  <si>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</si>
  <si>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</si>
  <si>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</si>
  <si>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</si>
  <si>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</si>
  <si>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</si>
  <si>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</si>
  <si>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</si>
  <si>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</si>
  <si>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</si>
  <si>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</si>
  <si>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</si>
  <si>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</si>
  <si>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</si>
  <si>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</si>
  <si>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</si>
  <si>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</si>
  <si>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</si>
  <si>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</si>
  <si>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</si>
  <si>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</si>
  <si>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</si>
  <si>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</si>
  <si>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</si>
  <si>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</si>
  <si>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</si>
  <si>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</si>
  <si>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</si>
  <si>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</si>
  <si>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</si>
  <si>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</si>
  <si>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</si>
  <si>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</si>
  <si>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</si>
  <si>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</si>
  <si>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</si>
  <si>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</si>
  <si>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</si>
  <si>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</si>
  <si>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</si>
  <si>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</si>
  <si>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</si>
  <si>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</si>
  <si>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</si>
  <si>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</si>
  <si>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</si>
  <si>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</si>
  <si>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</si>
  <si>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</si>
  <si>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</si>
  <si>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</si>
  <si>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</si>
  <si>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</si>
  <si>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</si>
  <si>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</si>
  <si>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</si>
  <si>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</si>
  <si>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</si>
  <si>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</si>
  <si>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</si>
  <si>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</si>
  <si>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</si>
  <si>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</si>
  <si>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</si>
  <si>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</si>
  <si>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</si>
  <si>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</si>
  <si>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</si>
  <si>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</si>
  <si>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</si>
  <si>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</si>
  <si>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</si>
  <si>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</si>
  <si>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</si>
  <si>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</si>
  <si>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</si>
  <si>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</si>
  <si>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</si>
  <si>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</si>
  <si>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</si>
  <si>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</si>
  <si>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</si>
  <si>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</si>
  <si>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</si>
  <si>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</si>
  <si>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</si>
  <si>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</si>
  <si>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</si>
  <si>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</si>
  <si>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</si>
  <si>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</si>
  <si>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</si>
  <si>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</si>
  <si>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</si>
  <si>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</si>
  <si>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</si>
  <si>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</si>
  <si>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</si>
  <si>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</si>
  <si>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</si>
  <si>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</si>
  <si>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</si>
  <si>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</si>
  <si>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</si>
  <si>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</si>
  <si>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</si>
  <si>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</si>
  <si>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</si>
  <si>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</si>
  <si>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</si>
  <si>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</si>
  <si>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</si>
  <si>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</si>
  <si>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</si>
  <si>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</si>
  <si>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</si>
  <si>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</si>
  <si>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</si>
  <si>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</si>
  <si>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</si>
  <si>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</si>
  <si>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</si>
  <si>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</si>
  <si>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</si>
  <si>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</si>
  <si>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</si>
  <si>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</si>
  <si>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</si>
  <si>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</si>
  <si>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</si>
  <si>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</si>
  <si>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</si>
  <si>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</si>
  <si>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</si>
  <si>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</si>
  <si>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</si>
  <si>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</si>
  <si>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</si>
  <si>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</si>
  <si>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</si>
  <si>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</si>
  <si>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</si>
  <si>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</si>
  <si>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</si>
  <si>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</si>
  <si>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</si>
  <si>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</si>
  <si>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</si>
  <si>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</si>
  <si>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</si>
  <si>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</si>
  <si>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</si>
  <si>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</si>
  <si>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</si>
  <si>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</si>
  <si>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</si>
  <si>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</si>
  <si>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</si>
  <si>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</si>
  <si>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</si>
  <si>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</si>
  <si>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</si>
  <si>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</si>
  <si>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</si>
  <si>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</si>
  <si>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</si>
  <si>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</si>
  <si>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</si>
  <si>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</si>
  <si>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</si>
  <si>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</si>
  <si>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</si>
  <si>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</si>
  <si>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</si>
  <si>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</si>
  <si>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</si>
  <si>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</si>
  <si>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</si>
  <si>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</si>
  <si>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</si>
  <si>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</si>
  <si>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</si>
  <si>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</si>
  <si>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</si>
  <si>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</si>
  <si>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</si>
  <si>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</si>
  <si>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</si>
  <si>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</si>
  <si>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</si>
  <si>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</si>
  <si>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</si>
  <si>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</si>
  <si>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</si>
  <si>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</si>
  <si>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</si>
  <si>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</si>
  <si>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</si>
  <si>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</si>
  <si>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</si>
  <si>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</si>
  <si>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</si>
  <si>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</si>
  <si>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</si>
  <si>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</si>
  <si>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</si>
  <si>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</si>
  <si>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</si>
  <si>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</si>
  <si>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</si>
  <si>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</si>
  <si>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</si>
  <si>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</si>
  <si>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</si>
  <si>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</si>
  <si>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</si>
  <si>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</si>
  <si>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</si>
  <si>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</si>
  <si>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</si>
  <si>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</si>
  <si>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</si>
  <si>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</si>
  <si>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</si>
  <si>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</si>
  <si>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</si>
  <si>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</si>
  <si>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</si>
  <si>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</si>
  <si>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</si>
  <si>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</si>
  <si>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</si>
  <si>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</si>
  <si>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</si>
  <si>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</si>
  <si>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</si>
  <si>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</si>
  <si>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</si>
  <si>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</si>
  <si>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</si>
  <si>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</si>
  <si>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</si>
  <si>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</si>
  <si>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</si>
  <si>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</si>
  <si>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</si>
  <si>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</si>
  <si>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</si>
  <si>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</si>
  <si>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</si>
  <si>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</si>
  <si>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</si>
  <si>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</si>
  <si>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</si>
  <si>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</si>
  <si>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</si>
  <si>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</si>
  <si>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</si>
  <si>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</si>
  <si>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</si>
  <si>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</si>
  <si>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</si>
  <si>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</si>
  <si>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</si>
  <si>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</si>
  <si>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</si>
  <si>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</si>
  <si>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</si>
  <si>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</si>
  <si>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</si>
  <si>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</si>
  <si>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</si>
  <si>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</si>
  <si>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</si>
  <si>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</si>
  <si>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</si>
  <si>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</si>
  <si>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</si>
  <si>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</si>
  <si>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</si>
  <si>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</si>
  <si>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</si>
  <si>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</si>
  <si>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</si>
  <si>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</si>
  <si>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</si>
  <si>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</si>
  <si>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</si>
  <si>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</si>
  <si>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</si>
  <si>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</si>
  <si>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</si>
  <si>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</si>
  <si>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</si>
  <si>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</si>
  <si>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</si>
  <si>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</si>
  <si>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</si>
  <si>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</si>
  <si>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</si>
  <si>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</si>
  <si>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</si>
  <si>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</si>
  <si>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</si>
  <si>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</si>
  <si>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</si>
  <si>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</si>
  <si>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</si>
  <si>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</si>
  <si>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</si>
  <si>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</si>
  <si>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</si>
  <si>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</si>
  <si>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</si>
  <si>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</si>
  <si>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</si>
  <si>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</si>
  <si>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</si>
  <si>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</si>
  <si>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</si>
  <si>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</si>
  <si>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</si>
  <si>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</si>
  <si>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</si>
  <si>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</si>
  <si>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</si>
  <si>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</si>
  <si>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</si>
  <si>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</si>
  <si>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</si>
  <si>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</si>
  <si>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</si>
  <si>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</si>
  <si>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</si>
  <si>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</si>
  <si>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</si>
  <si>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</si>
  <si>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</si>
  <si>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</si>
  <si>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</si>
  <si>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</si>
  <si>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</si>
  <si>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</si>
  <si>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</si>
  <si>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</si>
  <si>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</si>
  <si>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</si>
  <si>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</si>
  <si>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</si>
  <si>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</si>
  <si>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</si>
  <si>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</si>
  <si>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</si>
  <si>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</si>
  <si>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</si>
  <si>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</si>
  <si>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</si>
  <si>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</si>
  <si>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</si>
  <si>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</si>
  <si>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</si>
  <si>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</si>
  <si>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</si>
  <si>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</si>
  <si>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</si>
  <si>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</si>
  <si>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</si>
  <si>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</si>
  <si>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</si>
  <si>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</si>
  <si>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</si>
  <si>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</si>
  <si>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</si>
  <si>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</si>
  <si>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</si>
  <si>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</si>
  <si>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</si>
  <si>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</si>
  <si>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</si>
  <si>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</si>
  <si>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</si>
  <si>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</si>
  <si>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</si>
  <si>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</si>
  <si>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</si>
  <si>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</si>
  <si>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</si>
  <si>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</si>
  <si>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</si>
  <si>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</si>
  <si>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</si>
  <si>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</si>
  <si>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</si>
  <si>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</si>
  <si>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</si>
  <si>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</si>
  <si>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</si>
  <si>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</si>
  <si>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</si>
  <si>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</si>
  <si>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</si>
  <si>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</si>
  <si>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</si>
  <si>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</si>
  <si>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</si>
  <si>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</si>
  <si>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</si>
  <si>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</si>
  <si>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</si>
  <si>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</si>
  <si>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</si>
  <si>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</si>
  <si>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</si>
  <si>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</si>
  <si>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</si>
  <si>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</si>
  <si>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</si>
  <si>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</si>
  <si>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</si>
  <si>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</si>
  <si>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</si>
  <si>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</si>
  <si>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</si>
  <si>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</si>
  <si>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</si>
  <si>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</si>
  <si>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</si>
  <si>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</si>
  <si>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</si>
  <si>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</si>
  <si>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</si>
  <si>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</si>
  <si>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</si>
  <si>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</si>
  <si>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</si>
  <si>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</si>
  <si>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</si>
  <si>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</si>
  <si>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</si>
  <si>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</si>
  <si>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</si>
  <si>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</si>
  <si>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</si>
  <si>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</si>
  <si>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</si>
  <si>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</si>
  <si>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</si>
  <si>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</si>
  <si>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</si>
  <si>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</si>
  <si>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</si>
  <si>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</si>
  <si>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</si>
  <si>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</si>
  <si>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</si>
  <si>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</si>
  <si>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</si>
  <si>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</si>
  <si>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</si>
  <si>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</si>
  <si>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</si>
  <si>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</si>
  <si>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</si>
  <si>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</si>
  <si>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</si>
  <si>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</si>
  <si>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</si>
  <si>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</si>
  <si>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</si>
  <si>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</si>
  <si>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</si>
  <si>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</si>
  <si>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</si>
  <si>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</si>
  <si>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</si>
  <si>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</si>
  <si>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</si>
  <si>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</si>
  <si>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</si>
  <si>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</si>
  <si>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</si>
  <si>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</si>
  <si>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</si>
  <si>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</si>
  <si>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</si>
  <si>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</si>
  <si>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</si>
  <si>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</si>
  <si>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</si>
  <si>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</si>
  <si>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</si>
  <si>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</si>
  <si>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</si>
  <si>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</si>
  <si>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</si>
  <si>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</si>
  <si>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</si>
  <si>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</si>
  <si>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</si>
  <si>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</si>
  <si>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</si>
  <si>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</si>
  <si>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</si>
  <si>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</si>
  <si>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</si>
  <si>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</si>
  <si>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</si>
  <si>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</si>
  <si>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</si>
  <si>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</si>
  <si>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</si>
  <si>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</si>
  <si>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</si>
  <si>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</si>
  <si>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</si>
  <si>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</si>
  <si>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</si>
  <si>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</si>
  <si>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</si>
  <si>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</si>
  <si>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</si>
  <si>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</si>
  <si>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</si>
  <si>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</si>
  <si>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</si>
  <si>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</si>
  <si>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</si>
  <si>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</si>
  <si>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</si>
  <si>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</si>
  <si>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</si>
  <si>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</si>
  <si>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</si>
  <si>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</si>
  <si>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</si>
  <si>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</si>
  <si>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</si>
  <si>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</si>
  <si>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</si>
  <si>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</si>
  <si>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</si>
  <si>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</si>
  <si>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</si>
  <si>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</si>
  <si>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</si>
  <si>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</si>
  <si>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</si>
  <si>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</si>
  <si>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</si>
  <si>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</si>
  <si>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</si>
  <si>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</si>
  <si>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</si>
  <si>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</si>
  <si>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</si>
  <si>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</si>
  <si>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</si>
  <si>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</si>
  <si>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</si>
  <si>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</si>
  <si>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</si>
  <si>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</si>
  <si>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</si>
  <si>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</si>
  <si>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</si>
  <si>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</si>
  <si>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</si>
  <si>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</si>
  <si>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</si>
  <si>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</si>
  <si>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</si>
  <si>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</si>
  <si>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</si>
  <si>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</si>
  <si>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</si>
  <si>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</si>
  <si>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</si>
  <si>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</si>
  <si>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</si>
  <si>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</si>
  <si>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</si>
  <si>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</si>
  <si>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</si>
  <si>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</si>
  <si>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</si>
  <si>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</si>
  <si>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</si>
  <si>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</si>
  <si>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</si>
  <si>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</si>
  <si>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</si>
  <si>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</si>
  <si>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</si>
  <si>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</si>
  <si>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</si>
  <si>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</si>
  <si>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</si>
  <si>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</si>
  <si>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</si>
  <si>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</si>
  <si>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</si>
  <si>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</si>
  <si>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</si>
  <si>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</si>
  <si>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</si>
  <si>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</si>
  <si>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</si>
  <si>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</si>
  <si>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</si>
  <si>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</si>
  <si>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</si>
  <si>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</si>
  <si>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</si>
  <si>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</si>
  <si>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</si>
  <si>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</si>
  <si>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</si>
  <si>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</si>
  <si>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</si>
  <si>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</si>
  <si>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</si>
  <si>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</si>
  <si>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</si>
  <si>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</si>
  <si>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</si>
  <si>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</si>
  <si>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</si>
  <si>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</si>
  <si>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</si>
  <si>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</si>
  <si>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</si>
  <si>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</si>
  <si>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</si>
  <si>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</si>
  <si>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</si>
  <si>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</si>
  <si>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</si>
  <si>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</si>
  <si>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</si>
  <si>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</si>
  <si>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</si>
  <si>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</si>
  <si>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</si>
  <si>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</si>
  <si>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</si>
  <si>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</si>
  <si>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</si>
  <si>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</si>
  <si>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</si>
  <si>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</si>
  <si>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</si>
  <si>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</si>
  <si>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</si>
  <si>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</si>
  <si>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</si>
  <si>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</si>
  <si>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</si>
  <si>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</si>
  <si>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</si>
  <si>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</si>
  <si>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</si>
  <si>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</si>
  <si>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</si>
  <si>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</si>
  <si>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</si>
  <si>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</si>
  <si>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</si>
  <si>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</si>
  <si>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</si>
  <si>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</si>
  <si>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</si>
  <si>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</si>
  <si>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</si>
  <si>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</si>
  <si>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</si>
  <si>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</si>
  <si>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</si>
  <si>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</si>
  <si>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</si>
  <si>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</si>
  <si>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</si>
  <si>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</si>
  <si>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</si>
  <si>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</si>
  <si>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</si>
  <si>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</si>
  <si>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</si>
  <si>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</si>
  <si>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</si>
  <si>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</si>
  <si>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</si>
  <si>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</si>
  <si>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</si>
  <si>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</si>
  <si>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</si>
  <si>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</si>
  <si>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</si>
  <si>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</si>
  <si>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</si>
  <si>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</si>
  <si>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</si>
  <si>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</si>
  <si>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</si>
  <si>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</si>
  <si>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</si>
  <si>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</si>
  <si>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</si>
  <si>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</si>
  <si>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</si>
  <si>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</si>
  <si>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</si>
  <si>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</si>
  <si>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</si>
  <si>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</si>
  <si>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</si>
  <si>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</si>
  <si>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</si>
  <si>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</si>
  <si>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</si>
  <si>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</si>
  <si>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</si>
  <si>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</si>
  <si>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</si>
  <si>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</si>
  <si>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</si>
  <si>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</si>
  <si>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</si>
  <si>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</si>
  <si>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</si>
  <si>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</si>
  <si>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</si>
  <si>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</si>
  <si>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</si>
  <si>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</si>
  <si>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</si>
  <si>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</si>
  <si>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</si>
  <si>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</si>
  <si>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</si>
  <si>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</si>
  <si>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</si>
  <si>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</si>
  <si>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</si>
  <si>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</si>
  <si>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</si>
  <si>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</si>
  <si>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</si>
  <si>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</si>
  <si>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</si>
  <si>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</si>
  <si>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</si>
  <si>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</si>
  <si>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</si>
  <si>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</si>
  <si>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</si>
  <si>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</si>
  <si>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</si>
  <si>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</si>
  <si>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</si>
  <si>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</si>
  <si>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</si>
  <si>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</si>
  <si>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</si>
  <si>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</si>
  <si>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</si>
  <si>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</si>
  <si>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</si>
  <si>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</si>
  <si>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</si>
  <si>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</si>
  <si>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</si>
  <si>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</si>
  <si>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</si>
  <si>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</si>
  <si>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</si>
  <si>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</si>
  <si>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</si>
  <si>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</si>
  <si>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</si>
  <si>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</si>
  <si>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</si>
  <si>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</si>
  <si>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</si>
  <si>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</si>
  <si>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</si>
  <si>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</si>
  <si>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</si>
  <si>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</si>
  <si>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</si>
  <si>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</si>
  <si>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</si>
  <si>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</si>
  <si>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</si>
  <si>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</si>
  <si>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</si>
  <si>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</si>
  <si>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</si>
  <si>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</si>
  <si>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</si>
  <si>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</si>
  <si>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</si>
  <si>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</si>
  <si>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</si>
  <si>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</si>
  <si>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</si>
  <si>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</si>
  <si>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</si>
  <si>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</si>
  <si>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</si>
  <si>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</si>
  <si>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</si>
  <si>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</si>
  <si>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</si>
  <si>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</si>
  <si>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</si>
  <si>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</si>
  <si>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</si>
  <si>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</si>
  <si>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</si>
  <si>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</si>
  <si>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</si>
  <si>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</si>
  <si>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</si>
  <si>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</si>
  <si>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</si>
  <si>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</si>
  <si>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</si>
  <si>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</si>
  <si>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</si>
  <si>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</si>
  <si>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</si>
  <si>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</si>
  <si>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</si>
  <si>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</si>
  <si>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</si>
  <si>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</si>
  <si>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</si>
  <si>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</si>
  <si>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</si>
  <si>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</si>
  <si>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</si>
  <si>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</si>
  <si>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</si>
  <si>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</si>
  <si>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</si>
  <si>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</si>
  <si>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</si>
  <si>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</si>
  <si>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</si>
  <si>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</si>
  <si>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</si>
  <si>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</si>
  <si>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</si>
  <si>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</si>
  <si>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</si>
  <si>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</si>
  <si>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</si>
  <si>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</si>
  <si>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</si>
  <si>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</si>
  <si>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</si>
  <si>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</si>
  <si>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</si>
  <si>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</si>
  <si>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</si>
  <si>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</si>
  <si>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</si>
  <si>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</si>
  <si>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</si>
  <si>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</si>
  <si>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</si>
  <si>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</si>
  <si>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</si>
  <si>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</si>
  <si>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</si>
  <si>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</si>
  <si>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</si>
  <si>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</si>
  <si>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</si>
  <si>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</si>
  <si>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</si>
  <si>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</si>
  <si>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</si>
  <si>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</si>
  <si>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</si>
  <si>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</si>
  <si>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</si>
  <si>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</si>
  <si>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</si>
  <si>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</si>
  <si>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</si>
  <si>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</si>
  <si>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</si>
  <si>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</si>
  <si>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</si>
  <si>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</si>
  <si>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</si>
  <si>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</si>
  <si>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</si>
  <si>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</si>
  <si>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</si>
  <si>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</si>
  <si>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</si>
  <si>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</si>
  <si>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</si>
  <si>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</si>
  <si>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</si>
  <si>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</si>
  <si>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</si>
  <si>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</si>
  <si>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</si>
  <si>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</si>
  <si>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</si>
  <si>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</si>
  <si>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</si>
  <si>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</si>
  <si>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</si>
  <si>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</si>
  <si>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</si>
  <si>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</si>
  <si>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</si>
  <si>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</si>
  <si>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</si>
  <si>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</si>
  <si>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</si>
  <si>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</si>
  <si>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</si>
  <si>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</si>
  <si>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</si>
  <si>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</si>
  <si>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</si>
  <si>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</si>
  <si>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</si>
  <si>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</si>
  <si>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</si>
  <si>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</si>
  <si>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</si>
  <si>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</si>
  <si>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</si>
  <si>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</si>
  <si>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</si>
  <si>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</si>
  <si>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</si>
  <si>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</si>
  <si>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</si>
  <si>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</si>
  <si>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</si>
  <si>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</si>
  <si>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</si>
  <si>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</si>
  <si>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</si>
  <si>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</si>
  <si>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</si>
  <si>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</si>
  <si>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</si>
  <si>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</si>
  <si>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</si>
  <si>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</si>
  <si>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</si>
  <si>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</si>
  <si>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</si>
  <si>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</si>
  <si>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</si>
  <si>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</si>
  <si>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</si>
  <si>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</si>
  <si>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</si>
  <si>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</si>
  <si>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</si>
  <si>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</si>
  <si>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</si>
  <si>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</si>
  <si>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</si>
  <si>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</si>
  <si>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</si>
  <si>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</si>
  <si>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</si>
  <si>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</si>
  <si>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</si>
  <si>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</si>
  <si>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</si>
  <si>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</si>
  <si>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</si>
  <si>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</si>
  <si>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</si>
  <si>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</si>
  <si>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</si>
  <si>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</si>
  <si>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</si>
  <si>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</si>
  <si>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</si>
  <si>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</si>
  <si>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</si>
  <si>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</si>
  <si>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</si>
  <si>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</si>
  <si>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</si>
  <si>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</si>
  <si>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</si>
  <si>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</si>
  <si>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</si>
  <si>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</si>
  <si>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</si>
  <si>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</si>
  <si>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</si>
  <si>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</si>
  <si>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</si>
  <si>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</si>
  <si>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</si>
  <si>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</si>
  <si>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</si>
  <si>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</si>
  <si>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</si>
  <si>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</si>
  <si>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</si>
  <si>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</si>
  <si>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</si>
  <si>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</si>
  <si>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</si>
  <si>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</si>
  <si>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</si>
  <si>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</si>
  <si>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</si>
  <si>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</si>
  <si>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</si>
  <si>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</si>
  <si>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</si>
  <si>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</si>
  <si>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</si>
  <si>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</si>
  <si>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</si>
  <si>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</si>
  <si>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</si>
  <si>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</si>
  <si>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</si>
  <si>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</si>
  <si>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</si>
  <si>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</si>
  <si>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</si>
  <si>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</si>
  <si>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</si>
  <si>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</si>
  <si>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</si>
  <si>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</si>
  <si>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</si>
  <si>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</si>
  <si>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</si>
  <si>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</si>
  <si>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</si>
  <si>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</si>
  <si>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</si>
  <si>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</si>
  <si>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</si>
  <si>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</si>
  <si>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</si>
  <si>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</si>
  <si>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</si>
  <si>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</si>
  <si>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</si>
  <si>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</si>
  <si>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</si>
  <si>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</si>
  <si>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</si>
  <si>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</si>
  <si>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</si>
  <si>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</si>
  <si>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</si>
  <si>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</si>
  <si>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</si>
  <si>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</si>
  <si>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</si>
  <si>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</si>
  <si>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</si>
  <si>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</si>
  <si>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</si>
  <si>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</si>
  <si>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</si>
  <si>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</si>
  <si>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</si>
  <si>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</si>
  <si>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</si>
  <si>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</si>
  <si>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</si>
  <si>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</si>
  <si>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</si>
  <si>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</si>
  <si>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</si>
  <si>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</si>
  <si>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</si>
  <si>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</si>
  <si>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</si>
  <si>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</si>
  <si>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</si>
  <si>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</si>
  <si>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</si>
  <si>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</si>
  <si>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</si>
  <si>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</si>
  <si>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</si>
  <si>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</si>
  <si>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</si>
  <si>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</si>
  <si>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</si>
  <si>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</si>
  <si>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</si>
  <si>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</si>
  <si>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</si>
  <si>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</si>
  <si>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</si>
  <si>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</si>
  <si>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</si>
  <si>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</si>
  <si>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</si>
  <si>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</si>
  <si>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</si>
  <si>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</si>
  <si>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</si>
  <si>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</si>
  <si>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</si>
  <si>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</si>
  <si>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</si>
  <si>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</si>
  <si>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</si>
  <si>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</si>
  <si>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</si>
  <si>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</si>
  <si>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</si>
  <si>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</si>
  <si>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</si>
  <si>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</si>
  <si>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</si>
  <si>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</si>
  <si>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</si>
  <si>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</si>
  <si>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</si>
  <si>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</si>
  <si>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</si>
  <si>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</si>
  <si>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</si>
  <si>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</si>
  <si>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</si>
  <si>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</si>
  <si>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</si>
  <si>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</si>
  <si>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</si>
  <si>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</si>
  <si>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</si>
  <si>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</si>
  <si>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</si>
  <si>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</si>
  <si>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</si>
  <si>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</si>
  <si>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</si>
  <si>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</si>
  <si>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</si>
  <si>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</si>
  <si>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</si>
  <si>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</si>
  <si>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</si>
  <si>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</si>
  <si>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</si>
  <si>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</si>
  <si>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</si>
  <si>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</si>
  <si>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</si>
  <si>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</si>
  <si>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</si>
  <si>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</si>
  <si>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</si>
  <si>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</si>
  <si>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</si>
  <si>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</si>
  <si>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</si>
  <si>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</si>
  <si>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</si>
  <si>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</si>
  <si>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</si>
  <si>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</si>
  <si>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</si>
  <si>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</si>
  <si>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</si>
  <si>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</si>
  <si>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</si>
  <si>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</si>
  <si>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</si>
  <si>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</si>
  <si>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</si>
  <si>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</si>
  <si>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</si>
  <si>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</si>
  <si>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</si>
  <si>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</si>
  <si>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</si>
  <si>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</si>
  <si>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</si>
  <si>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</si>
  <si>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</si>
  <si>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</si>
  <si>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</si>
  <si>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</si>
  <si>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</si>
  <si>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</si>
  <si>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</si>
  <si>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</si>
  <si>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</si>
  <si>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</si>
  <si>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</si>
  <si>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</si>
  <si>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</si>
  <si>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</si>
  <si>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</si>
  <si>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</si>
  <si>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</si>
  <si>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</si>
  <si>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</si>
  <si>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</si>
  <si>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</si>
  <si>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</si>
  <si>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</si>
  <si>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</si>
  <si>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</si>
  <si>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</si>
  <si>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</si>
  <si>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</si>
  <si>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</si>
  <si>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</si>
  <si>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</si>
  <si>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</si>
  <si>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</si>
  <si>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</si>
  <si>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</si>
  <si>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</si>
  <si>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</si>
  <si>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</si>
  <si>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</si>
  <si>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</si>
  <si>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</si>
  <si>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</si>
  <si>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</si>
  <si>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</si>
  <si>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</si>
  <si>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</si>
  <si>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</si>
  <si>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</si>
  <si>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</si>
  <si>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</si>
  <si>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</si>
  <si>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</si>
  <si>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</si>
  <si>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</si>
  <si>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</si>
  <si>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</si>
  <si>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</si>
  <si>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</si>
  <si>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</si>
  <si>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</si>
  <si>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</si>
  <si>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</si>
  <si>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</si>
  <si>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</si>
  <si>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</si>
  <si>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</si>
  <si>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</si>
  <si>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</si>
  <si>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</si>
  <si>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</si>
  <si>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</si>
  <si>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</si>
  <si>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</si>
  <si>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</si>
  <si>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</si>
  <si>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</si>
  <si>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</si>
  <si>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</si>
  <si>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</si>
  <si>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</si>
  <si>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</si>
  <si>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</si>
  <si>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</si>
  <si>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</si>
  <si>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</si>
  <si>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</si>
  <si>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</si>
  <si>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</si>
  <si>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</si>
  <si>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</si>
  <si>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</si>
  <si>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</si>
  <si>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</si>
  <si>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</si>
  <si>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</si>
  <si>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</si>
  <si>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</si>
  <si>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</si>
  <si>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</si>
  <si>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</si>
  <si>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</si>
  <si>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</si>
  <si>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</si>
  <si>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</si>
  <si>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</si>
  <si>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</si>
  <si>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</si>
  <si>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</si>
  <si>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</si>
  <si>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</si>
  <si>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</si>
  <si>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</si>
  <si>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</si>
  <si>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</si>
  <si>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</si>
  <si>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</si>
  <si>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</si>
  <si>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</si>
  <si>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</si>
  <si>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</si>
  <si>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</si>
  <si>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</si>
  <si>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</si>
  <si>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</si>
  <si>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</si>
  <si>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</si>
  <si>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</si>
  <si>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</si>
  <si>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</si>
  <si>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</si>
  <si>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</si>
  <si>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</si>
  <si>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</si>
  <si>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</si>
  <si>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</si>
  <si>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</si>
  <si>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</si>
  <si>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</si>
  <si>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</si>
  <si>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</si>
  <si>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</si>
  <si>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</si>
  <si>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</si>
  <si>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</si>
  <si>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</si>
  <si>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</si>
  <si>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</si>
  <si>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</si>
  <si>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</si>
  <si>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</si>
  <si>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</si>
  <si>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</si>
  <si>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</si>
  <si>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</si>
  <si>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</si>
  <si>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</si>
  <si>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</si>
  <si>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</si>
  <si>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</si>
  <si>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</si>
  <si>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</si>
  <si>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</si>
  <si>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</si>
  <si>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</si>
  <si>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</si>
  <si>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</si>
  <si>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</si>
  <si>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</si>
  <si>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</si>
  <si>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</si>
  <si>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</si>
  <si>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</si>
  <si>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</si>
  <si>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</si>
  <si>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</si>
  <si>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</si>
  <si>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</si>
  <si>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</si>
  <si>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</si>
  <si>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</si>
  <si>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</si>
  <si>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</si>
  <si>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</si>
  <si>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</si>
  <si>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</si>
  <si>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</si>
  <si>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</si>
  <si>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</si>
  <si>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</si>
  <si>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</si>
  <si>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</si>
  <si>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</si>
  <si>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</si>
  <si>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</si>
  <si>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</si>
  <si>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</si>
  <si>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</si>
  <si>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</si>
  <si>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</si>
  <si>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</si>
  <si>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</si>
  <si>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</si>
  <si>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</si>
  <si>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</si>
  <si>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</si>
  <si>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</si>
  <si>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</si>
  <si>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</si>
  <si>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</si>
  <si>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</si>
  <si>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</si>
  <si>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</si>
  <si>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</si>
  <si>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</si>
  <si>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</si>
  <si>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</si>
  <si>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</si>
  <si>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</si>
  <si>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</si>
  <si>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</si>
  <si>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</si>
  <si>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</si>
  <si>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</si>
  <si>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</si>
  <si>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</si>
  <si>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</si>
  <si>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</si>
  <si>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</si>
  <si>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</si>
  <si>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</si>
  <si>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</si>
  <si>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</si>
  <si>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</si>
  <si>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</si>
  <si>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</si>
  <si>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</si>
  <si>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</si>
  <si>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</si>
  <si>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</si>
  <si>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</si>
  <si>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</si>
  <si>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</si>
  <si>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</si>
  <si>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</si>
  <si>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</si>
  <si>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</si>
  <si>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</si>
  <si>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</si>
  <si>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</si>
  <si>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</si>
  <si>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</si>
  <si>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</si>
  <si>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</si>
  <si>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</si>
  <si>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</si>
  <si>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</si>
  <si>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</si>
  <si>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</si>
  <si>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</si>
  <si>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</si>
  <si>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</si>
  <si>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</si>
  <si>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</si>
  <si>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</si>
  <si>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</si>
  <si>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</si>
  <si>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</si>
  <si>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</si>
  <si>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</si>
  <si>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</si>
  <si>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</si>
  <si>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</si>
  <si>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</si>
  <si>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</si>
  <si>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</si>
  <si>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</si>
  <si>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</si>
  <si>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</si>
  <si>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</si>
  <si>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</si>
  <si>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</si>
  <si>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</si>
  <si>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</si>
  <si>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</si>
  <si>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</si>
  <si>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</si>
  <si>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</si>
  <si>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</si>
  <si>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</si>
  <si>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</si>
  <si>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</si>
  <si>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</si>
  <si>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</si>
  <si>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</si>
  <si>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</si>
  <si>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</si>
  <si>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</si>
  <si>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</si>
  <si>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</si>
  <si>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</si>
  <si>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</si>
  <si>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</si>
  <si>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</si>
  <si>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</si>
  <si>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</si>
  <si>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</si>
  <si>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</si>
  <si>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</si>
  <si>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</si>
  <si>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</si>
  <si>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</si>
  <si>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</si>
  <si>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</si>
  <si>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</si>
  <si>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</si>
  <si>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</si>
  <si>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</si>
  <si>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</si>
  <si>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</si>
  <si>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</si>
  <si>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</si>
  <si>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</si>
  <si>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</si>
  <si>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</si>
  <si>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</si>
  <si>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</si>
  <si>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</si>
  <si>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</si>
  <si>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</si>
  <si>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</si>
  <si>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</si>
  <si>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</si>
  <si>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</si>
  <si>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</si>
  <si>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</si>
  <si>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</si>
  <si>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</si>
  <si>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</si>
  <si>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</si>
  <si>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</si>
  <si>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</si>
  <si>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</si>
  <si>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</si>
  <si>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</si>
  <si>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</si>
  <si>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</si>
  <si>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</si>
  <si>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</si>
  <si>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</si>
  <si>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</si>
  <si>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</si>
  <si>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</si>
  <si>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</si>
  <si>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</si>
  <si>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</si>
  <si>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</si>
  <si>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</si>
  <si>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</si>
  <si>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</si>
  <si>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</si>
  <si>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</si>
  <si>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</si>
  <si>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</si>
  <si>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</si>
  <si>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</si>
  <si>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</si>
  <si>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</si>
  <si>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</si>
  <si>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</si>
  <si>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</si>
  <si>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</si>
  <si>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</si>
  <si>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</si>
  <si>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</si>
  <si>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</si>
  <si>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</si>
  <si>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</si>
  <si>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</si>
  <si>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</si>
  <si>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</si>
  <si>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</si>
  <si>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</si>
  <si>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</si>
  <si>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</si>
  <si>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</si>
  <si>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</si>
  <si>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</si>
  <si>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</si>
  <si>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</si>
  <si>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</si>
  <si>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</si>
  <si>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</si>
  <si>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</si>
  <si>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</si>
  <si>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</si>
  <si>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</si>
  <si>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</si>
  <si>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</si>
  <si>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</si>
  <si>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</si>
  <si>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</si>
  <si>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</si>
  <si>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</si>
  <si>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</si>
  <si>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</si>
  <si>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</si>
  <si>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</si>
  <si>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</si>
  <si>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</si>
  <si>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</si>
  <si>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</si>
  <si>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</si>
  <si>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</si>
  <si>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</si>
  <si>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</si>
  <si>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</si>
  <si>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</si>
  <si>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</si>
  <si>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</si>
  <si>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</si>
  <si>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</si>
  <si>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</si>
  <si>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</si>
  <si>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</si>
  <si>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</si>
  <si>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</si>
  <si>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</si>
  <si>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</si>
  <si>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</si>
  <si>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</si>
  <si>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</si>
  <si>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</si>
  <si>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</si>
  <si>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</si>
  <si>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</si>
  <si>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</si>
  <si>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</si>
  <si>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</si>
  <si>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</si>
  <si>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</si>
  <si>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</si>
  <si>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</si>
  <si>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</si>
  <si>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</si>
  <si>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</si>
  <si>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</si>
  <si>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</si>
  <si>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</si>
  <si>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</si>
  <si>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</si>
  <si>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</si>
  <si>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</si>
  <si>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</si>
  <si>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</si>
  <si>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</si>
  <si>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</si>
  <si>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</si>
  <si>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</si>
  <si>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</si>
  <si>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</si>
  <si>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</si>
  <si>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</si>
  <si>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</si>
  <si>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</si>
  <si>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</si>
  <si>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</si>
  <si>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</si>
  <si>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</si>
  <si>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</si>
  <si>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</si>
  <si>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</si>
  <si>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</si>
  <si>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</si>
  <si>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</si>
  <si>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</si>
  <si>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</si>
  <si>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</si>
  <si>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</si>
  <si>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</si>
  <si>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</si>
  <si>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</si>
  <si>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</si>
  <si>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</si>
  <si>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</si>
  <si>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</si>
  <si>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</si>
  <si>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</si>
  <si>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</si>
  <si>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</si>
  <si>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</si>
  <si>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</si>
  <si>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</si>
  <si>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</si>
  <si>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</si>
  <si>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</si>
  <si>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</si>
  <si>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</si>
  <si>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</si>
  <si>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</si>
  <si>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</si>
  <si>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</si>
  <si>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</si>
  <si>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</si>
  <si>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</si>
  <si>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</si>
  <si>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</si>
  <si>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</si>
  <si>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</si>
  <si>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</si>
  <si>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</si>
  <si>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</si>
  <si>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</si>
  <si>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</si>
  <si>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</si>
  <si>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</si>
  <si>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</si>
  <si>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</si>
  <si>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</si>
  <si>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</si>
  <si>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</si>
  <si>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</si>
  <si>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</si>
  <si>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</si>
  <si>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</si>
  <si>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</si>
  <si>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</si>
  <si>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</si>
  <si>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</si>
  <si>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</si>
  <si>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</si>
  <si>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</si>
  <si>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</si>
  <si>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</si>
  <si>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</si>
  <si>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</si>
  <si>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</si>
  <si>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</si>
  <si>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</si>
  <si>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</si>
  <si>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</si>
  <si>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</si>
  <si>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</si>
  <si>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</si>
  <si>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</si>
  <si>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</si>
  <si>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</si>
  <si>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</si>
  <si>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</si>
  <si>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</si>
  <si>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</si>
  <si>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</si>
  <si>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</si>
  <si>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</si>
  <si>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</si>
  <si>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</si>
  <si>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</si>
  <si>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</si>
  <si>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</si>
  <si>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</si>
  <si>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</si>
  <si>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</si>
  <si>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</si>
  <si>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</si>
  <si>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</si>
  <si>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</si>
  <si>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</si>
  <si>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</si>
  <si>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</si>
  <si>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</si>
  <si>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</si>
  <si>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</si>
  <si>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</si>
  <si>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</si>
  <si>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</si>
  <si>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</si>
  <si>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</si>
  <si>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</si>
  <si>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</si>
  <si>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</si>
  <si>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</si>
  <si>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</si>
  <si>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</si>
  <si>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</si>
  <si>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</si>
  <si>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</si>
  <si>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</si>
  <si>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</si>
  <si>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</si>
  <si>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</si>
  <si>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</si>
  <si>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</si>
  <si>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</si>
  <si>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</si>
  <si>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</si>
  <si>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</si>
  <si>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</si>
  <si>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</si>
  <si>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</si>
  <si>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</si>
  <si>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</si>
  <si>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</si>
  <si>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</si>
  <si>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</si>
  <si>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</si>
  <si>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</si>
  <si>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</si>
  <si>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</si>
  <si>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</si>
  <si>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</si>
  <si>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</si>
  <si>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</si>
  <si>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</si>
  <si>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</si>
  <si>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</si>
  <si>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</si>
  <si>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</si>
  <si>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</si>
  <si>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</si>
  <si>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</si>
  <si>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</si>
  <si>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</si>
  <si>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</si>
  <si>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</si>
  <si>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</si>
  <si>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</si>
  <si>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</si>
  <si>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</si>
  <si>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</si>
  <si>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</si>
  <si>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</si>
  <si>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</si>
  <si>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</si>
  <si>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</si>
  <si>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</si>
  <si>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</si>
  <si>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</si>
  <si>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</si>
  <si>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</si>
  <si>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</si>
  <si>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</si>
  <si>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</si>
  <si>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</si>
  <si>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</si>
  <si>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</si>
  <si>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</si>
  <si>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</si>
  <si>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</si>
  <si>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</si>
  <si>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</si>
  <si>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</si>
  <si>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</si>
  <si>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</si>
  <si>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</si>
  <si>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</si>
  <si>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</si>
  <si>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</si>
  <si>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</si>
  <si>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</si>
  <si>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</si>
  <si>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</si>
  <si>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</si>
  <si>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</si>
  <si>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</si>
  <si>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</si>
  <si>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</si>
  <si>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</si>
  <si>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</si>
  <si>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</si>
  <si>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</si>
  <si>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</si>
  <si>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</si>
  <si>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</si>
  <si>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</si>
  <si>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</si>
  <si>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</si>
  <si>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</si>
  <si>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</si>
  <si>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</si>
  <si>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</si>
  <si>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</si>
  <si>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</si>
  <si>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</si>
  <si>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</si>
  <si>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</si>
  <si>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</si>
  <si>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</si>
  <si>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</si>
  <si>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</si>
  <si>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</si>
  <si>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</si>
  <si>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</si>
  <si>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</si>
  <si>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</si>
  <si>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</si>
  <si>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</si>
  <si>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</si>
  <si>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</si>
  <si>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</si>
  <si>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</si>
  <si>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</si>
  <si>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</si>
  <si>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</si>
  <si>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</si>
  <si>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</si>
  <si>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</si>
  <si>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</si>
  <si>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</si>
  <si>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</si>
  <si>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</si>
  <si>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</si>
  <si>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</si>
  <si>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</si>
  <si>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</si>
  <si>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</si>
  <si>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</si>
  <si>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</si>
  <si>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</si>
  <si>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</si>
  <si>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</si>
  <si>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</si>
  <si>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</si>
  <si>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</si>
  <si>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</si>
  <si>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</si>
  <si>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</si>
  <si>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</si>
  <si>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</si>
  <si>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</si>
  <si>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</si>
  <si>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</si>
  <si>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</si>
  <si>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</si>
  <si>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</si>
  <si>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</si>
  <si>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</si>
  <si>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</si>
  <si>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</si>
  <si>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</si>
  <si>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</si>
  <si>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</si>
  <si>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</si>
  <si>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</si>
  <si>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</si>
  <si>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</si>
  <si>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</si>
  <si>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</si>
  <si>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</si>
  <si>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</si>
  <si>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</si>
  <si>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</si>
  <si>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</si>
  <si>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</si>
  <si>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</si>
  <si>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</si>
  <si>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</si>
  <si>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</si>
  <si>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</si>
  <si>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</si>
  <si>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</si>
  <si>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</si>
  <si>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</si>
  <si>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</si>
  <si>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</si>
  <si>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</si>
  <si>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</si>
  <si>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</si>
  <si>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</si>
  <si>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</si>
  <si>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</si>
  <si>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</si>
  <si>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</si>
  <si>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</si>
  <si>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</si>
  <si>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</si>
  <si>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</si>
  <si>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</si>
  <si>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</si>
  <si>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</si>
  <si>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</si>
  <si>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</si>
  <si>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</si>
  <si>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</si>
  <si>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</si>
  <si>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</si>
  <si>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</si>
  <si>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</si>
  <si>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</si>
  <si>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</si>
  <si>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</si>
  <si>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</si>
  <si>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</si>
  <si>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</si>
  <si>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</si>
  <si>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</si>
  <si>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</si>
  <si>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</si>
  <si>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</si>
  <si>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</si>
  <si>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</si>
  <si>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</si>
  <si>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</si>
  <si>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</si>
  <si>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</si>
  <si>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</si>
  <si>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</si>
  <si>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</si>
  <si>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</si>
  <si>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</si>
  <si>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</si>
  <si>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</si>
  <si>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</si>
  <si>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</si>
  <si>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</si>
  <si>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</si>
  <si>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</si>
  <si>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</si>
  <si>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</si>
  <si>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</si>
  <si>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</si>
  <si>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</si>
  <si>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</si>
  <si>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</si>
  <si>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</si>
  <si>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</si>
  <si>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</si>
  <si>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</si>
  <si>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</si>
  <si>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</si>
  <si>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</si>
  <si>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</si>
  <si>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</si>
  <si>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</si>
  <si>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</si>
  <si>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</si>
  <si>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</si>
  <si>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</si>
  <si>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</si>
  <si>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</si>
  <si>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</si>
  <si>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</si>
  <si>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</si>
  <si>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</si>
  <si>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</si>
  <si>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</si>
  <si>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</si>
  <si>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</si>
  <si>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</si>
  <si>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</si>
  <si>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</si>
  <si>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</si>
  <si>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</si>
  <si>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</si>
  <si>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</si>
  <si>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</si>
  <si>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</si>
  <si>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</si>
  <si>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</si>
  <si>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</si>
  <si>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</si>
  <si>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</si>
  <si>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</si>
  <si>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</si>
  <si>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</si>
  <si>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</si>
  <si>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</si>
  <si>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</si>
  <si>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</si>
  <si>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</si>
  <si>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</si>
  <si>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</si>
  <si>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</si>
  <si>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</si>
  <si>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</si>
  <si>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</si>
  <si>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</si>
  <si>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</si>
  <si>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</si>
  <si>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</si>
  <si>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</si>
  <si>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</si>
  <si>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</si>
  <si>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</si>
  <si>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</si>
  <si>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</si>
  <si>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</si>
  <si>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</si>
  <si>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</si>
  <si>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</si>
  <si>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</si>
  <si>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</si>
  <si>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</si>
  <si>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</si>
  <si>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</si>
  <si>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</si>
  <si>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</si>
  <si>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</si>
  <si>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</si>
  <si>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</si>
  <si>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</si>
  <si>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</si>
  <si>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</si>
  <si>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</si>
  <si>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</si>
  <si>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</si>
  <si>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</si>
  <si>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</si>
  <si>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</si>
  <si>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</si>
  <si>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</si>
  <si>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</si>
  <si>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</si>
  <si>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</si>
  <si>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</si>
  <si>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</si>
  <si>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</si>
  <si>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</si>
  <si>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</si>
  <si>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</si>
  <si>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</si>
  <si>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</si>
  <si>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</si>
  <si>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</si>
  <si>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</si>
  <si>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</si>
  <si>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</si>
  <si>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</si>
  <si>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</si>
  <si>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</si>
  <si>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</si>
  <si>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</si>
  <si>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</si>
  <si>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</si>
  <si>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</si>
  <si>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</si>
  <si>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</si>
  <si>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</si>
  <si>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</si>
  <si>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</si>
  <si>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</si>
  <si>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</si>
  <si>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</si>
  <si>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</si>
  <si>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</si>
  <si>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</si>
  <si>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</si>
  <si>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</si>
  <si>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</si>
  <si>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</si>
  <si>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</si>
  <si>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</si>
  <si>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</si>
  <si>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</si>
  <si>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</si>
  <si>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</si>
  <si>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</si>
  <si>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</si>
  <si>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</si>
  <si>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</si>
  <si>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</si>
  <si>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</si>
  <si>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</si>
  <si>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</si>
  <si>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</si>
  <si>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</si>
  <si>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</si>
  <si>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</si>
  <si>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</si>
  <si>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</si>
  <si>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</si>
  <si>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</si>
  <si>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</si>
  <si>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</si>
  <si>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</si>
  <si>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</si>
  <si>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</si>
  <si>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</si>
  <si>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</si>
  <si>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</si>
  <si>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</si>
  <si>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</si>
  <si>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</si>
  <si>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</si>
  <si>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</si>
  <si>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</si>
  <si>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</si>
  <si>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</si>
  <si>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</si>
  <si>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</si>
  <si>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</si>
  <si>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</si>
  <si>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</si>
  <si>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</si>
  <si>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</si>
  <si>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</si>
  <si>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</si>
  <si>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</si>
  <si>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</si>
  <si>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</si>
  <si>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</si>
  <si>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</si>
  <si>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</si>
  <si>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</si>
  <si>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</si>
  <si>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</si>
  <si>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</si>
  <si>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</si>
  <si>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</si>
  <si>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</si>
  <si>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</si>
  <si>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</si>
  <si>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</si>
  <si>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</si>
  <si>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</si>
  <si>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</si>
  <si>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</si>
  <si>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</si>
  <si>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</si>
  <si>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</si>
  <si>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</si>
  <si>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</si>
  <si>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</si>
  <si>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</si>
  <si>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</si>
  <si>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</si>
  <si>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</si>
  <si>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</si>
  <si>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</si>
  <si>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</si>
  <si>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</si>
  <si>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</si>
  <si>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</si>
  <si>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</si>
  <si>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</si>
  <si>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</si>
  <si>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</si>
  <si>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</si>
  <si>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</si>
  <si>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</si>
  <si>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</si>
  <si>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</si>
  <si>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</si>
  <si>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</si>
  <si>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</si>
  <si>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</si>
  <si>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</si>
  <si>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</si>
  <si>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</si>
  <si>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</si>
  <si>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</si>
  <si>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</si>
  <si>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</si>
  <si>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</si>
  <si>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</si>
  <si>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</si>
  <si>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</si>
  <si>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</si>
  <si>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</si>
  <si>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</si>
  <si>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</si>
  <si>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</si>
  <si>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</si>
  <si>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</si>
  <si>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</si>
  <si>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</si>
  <si>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</si>
  <si>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</si>
  <si>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</si>
  <si>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</si>
  <si>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</si>
  <si>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</si>
  <si>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</si>
  <si>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</si>
  <si>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</si>
  <si>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</si>
  <si>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</si>
  <si>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</si>
  <si>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</si>
  <si>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</si>
  <si>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</si>
  <si>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</si>
  <si>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</si>
  <si>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</si>
  <si>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</si>
  <si>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</si>
  <si>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</si>
  <si>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</si>
  <si>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</si>
  <si>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</si>
  <si>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</si>
  <si>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</si>
  <si>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</si>
  <si>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</si>
  <si>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</si>
  <si>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</si>
  <si>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</si>
  <si>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</si>
  <si>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</si>
  <si>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</si>
  <si>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</si>
  <si>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</si>
  <si>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</si>
  <si>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</si>
  <si>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</si>
  <si>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</si>
  <si>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</si>
  <si>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</si>
  <si>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</si>
  <si>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</si>
  <si>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</si>
  <si>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</si>
  <si>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</si>
  <si>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</si>
  <si>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</si>
  <si>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</si>
  <si>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</si>
  <si>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</si>
  <si>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</si>
  <si>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</si>
  <si>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</si>
  <si>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</si>
  <si>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</si>
  <si>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</si>
  <si>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</si>
  <si>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</si>
  <si>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</si>
  <si>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</si>
  <si>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</si>
  <si>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</si>
  <si>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</si>
  <si>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</si>
  <si>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</si>
  <si>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</si>
  <si>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</si>
  <si>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</si>
  <si>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</si>
  <si>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</si>
  <si>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</si>
  <si>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</si>
  <si>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</si>
  <si>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</si>
  <si>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</si>
  <si>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</si>
  <si>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</si>
  <si>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</si>
  <si>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</si>
  <si>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</si>
  <si>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</si>
  <si>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</si>
  <si>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</si>
  <si>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</si>
  <si>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</si>
  <si>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</si>
  <si>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</si>
  <si>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</si>
  <si>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</si>
  <si>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</si>
  <si>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</si>
  <si>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</si>
  <si>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</si>
  <si>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</si>
  <si>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</si>
  <si>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</si>
  <si>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</si>
  <si>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</si>
  <si>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</si>
  <si>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</si>
  <si>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</si>
  <si>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</si>
  <si>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</si>
  <si>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</si>
  <si>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</si>
  <si>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</si>
  <si>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</si>
  <si>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</si>
  <si>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</si>
  <si>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</si>
  <si>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</si>
  <si>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</si>
  <si>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</si>
  <si>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</si>
  <si>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</si>
  <si>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</si>
  <si>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</si>
  <si>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</si>
  <si>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</si>
  <si>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</si>
  <si>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</si>
  <si>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</si>
  <si>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</si>
  <si>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</si>
  <si>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</si>
  <si>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</si>
  <si>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</si>
  <si>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</si>
  <si>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</si>
  <si>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</si>
  <si>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</si>
  <si>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</si>
  <si>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</si>
  <si>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</si>
  <si>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</si>
  <si>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</si>
  <si>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</si>
  <si>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</si>
  <si>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</si>
  <si>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</si>
  <si>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</si>
  <si>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</si>
  <si>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</si>
  <si>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</si>
  <si>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</si>
  <si>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</si>
  <si>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</si>
  <si>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</si>
  <si>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</si>
  <si>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</si>
  <si>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</si>
  <si>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</si>
  <si>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</si>
  <si>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</si>
  <si>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</si>
  <si>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</si>
  <si>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</si>
  <si>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</si>
  <si>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</si>
  <si>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</si>
  <si>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</si>
  <si>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</si>
  <si>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</si>
  <si>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</si>
  <si>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</si>
  <si>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</si>
  <si>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</si>
  <si>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</si>
  <si>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</si>
  <si>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</si>
  <si>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</si>
  <si>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</si>
  <si>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</si>
  <si>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</si>
  <si>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</si>
  <si>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</si>
  <si>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</si>
  <si>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</si>
  <si>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</si>
  <si>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</si>
  <si>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</si>
  <si>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</si>
  <si>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</si>
  <si>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</si>
  <si>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</si>
  <si>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</si>
  <si>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</si>
  <si>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</si>
  <si>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</si>
  <si>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</si>
  <si>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</si>
  <si>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</si>
  <si>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</si>
  <si>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</si>
  <si>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</si>
  <si>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</si>
  <si>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</si>
  <si>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</si>
  <si>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</si>
  <si>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</si>
  <si>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</si>
  <si>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</si>
  <si>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</si>
  <si>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</si>
  <si>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</si>
  <si>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</si>
  <si>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</si>
  <si>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</si>
  <si>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</si>
  <si>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</si>
  <si>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</si>
  <si>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</si>
  <si>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</si>
  <si>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</si>
  <si>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</si>
  <si>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</si>
  <si>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</si>
  <si>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</si>
  <si>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</si>
  <si>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</si>
  <si>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</si>
  <si>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</si>
  <si>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</si>
  <si>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</si>
  <si>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</si>
  <si>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</si>
  <si>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</si>
  <si>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</si>
  <si>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</si>
  <si>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</si>
  <si>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</si>
  <si>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</si>
  <si>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</si>
  <si>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</si>
  <si>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</si>
  <si>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</si>
  <si>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</si>
  <si>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</si>
  <si>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</si>
  <si>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</si>
  <si>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</si>
  <si>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</si>
  <si>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</si>
  <si>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</si>
  <si>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</si>
  <si>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</si>
  <si>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</si>
  <si>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</si>
  <si>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</si>
  <si>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</si>
  <si>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</si>
  <si>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</si>
  <si>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</si>
  <si>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</si>
  <si>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</si>
  <si>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</si>
  <si>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</si>
  <si>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</si>
  <si>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</si>
  <si>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</si>
  <si>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</si>
  <si>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</si>
  <si>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</si>
  <si>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</si>
  <si>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</si>
  <si>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</si>
  <si>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</si>
  <si>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</si>
  <si>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</si>
  <si>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</si>
  <si>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</si>
  <si>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</si>
  <si>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</si>
  <si>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</si>
  <si>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</si>
  <si>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</si>
  <si>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</si>
  <si>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</si>
  <si>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</si>
  <si>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</si>
  <si>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</si>
  <si>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</si>
  <si>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</si>
  <si>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</si>
  <si>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</si>
  <si>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</si>
  <si>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</si>
  <si>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</si>
  <si>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</si>
  <si>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</si>
  <si>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</si>
  <si>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</si>
  <si>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</si>
  <si>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</si>
  <si>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</si>
  <si>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</si>
  <si>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</si>
  <si>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</si>
  <si>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</si>
  <si>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</si>
  <si>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</si>
  <si>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</si>
  <si>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</si>
  <si>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</si>
  <si>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</si>
  <si>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</si>
  <si>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</si>
  <si>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</si>
  <si>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</si>
  <si>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</si>
  <si>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</si>
  <si>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</si>
  <si>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</si>
  <si>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</si>
  <si>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</si>
  <si>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</si>
  <si>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</si>
  <si>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</si>
  <si>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</si>
  <si>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</si>
  <si>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</si>
  <si>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</si>
  <si>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</si>
  <si>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</si>
  <si>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</si>
  <si>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</si>
  <si>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</si>
  <si>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</si>
  <si>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</si>
  <si>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</si>
  <si>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</si>
  <si>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</si>
  <si>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</si>
  <si>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</si>
  <si>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</si>
  <si>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</si>
  <si>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</si>
  <si>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</si>
  <si>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</si>
  <si>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</si>
  <si>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</si>
  <si>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</si>
  <si>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</si>
  <si>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</si>
  <si>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</si>
  <si>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</si>
  <si>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</si>
  <si>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</si>
  <si>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</si>
  <si>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</si>
  <si>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</si>
  <si>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</si>
  <si>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</si>
  <si>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</si>
  <si>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</si>
  <si>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</si>
  <si>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</si>
  <si>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</si>
  <si>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</si>
  <si>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</si>
  <si>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</si>
  <si>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</si>
  <si>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</si>
  <si>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</si>
  <si>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</si>
  <si>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</si>
  <si>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</si>
  <si>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</si>
  <si>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</si>
  <si>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</si>
  <si>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</si>
  <si>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</si>
  <si>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</si>
  <si>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</si>
  <si>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</si>
  <si>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</si>
  <si>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</si>
  <si>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</si>
  <si>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</si>
  <si>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</si>
  <si>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</si>
  <si>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</si>
  <si>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</si>
  <si>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</si>
  <si>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</si>
  <si>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</si>
  <si>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</si>
  <si>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</si>
  <si>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</si>
  <si>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</si>
  <si>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</si>
  <si>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</si>
  <si>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</si>
  <si>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</si>
  <si>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</si>
  <si>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</si>
  <si>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</si>
  <si>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</si>
  <si>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</si>
  <si>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</si>
  <si>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</si>
  <si>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</si>
  <si>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</si>
  <si>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</si>
  <si>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</si>
  <si>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</si>
  <si>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</si>
  <si>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</si>
  <si>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</si>
  <si>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</si>
  <si>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</si>
  <si>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</si>
  <si>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</si>
  <si>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</si>
  <si>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</si>
  <si>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</si>
  <si>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</si>
  <si>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</si>
  <si>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</si>
  <si>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</si>
  <si>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</si>
  <si>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</si>
  <si>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</si>
  <si>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</si>
  <si>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</si>
  <si>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</si>
  <si>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</si>
  <si>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</si>
  <si>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</si>
  <si>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</si>
  <si>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</si>
  <si>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</si>
  <si>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</si>
  <si>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</si>
  <si>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</si>
  <si>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</si>
  <si>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</si>
  <si>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</si>
  <si>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</si>
  <si>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</si>
  <si>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</si>
  <si>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</si>
  <si>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</si>
  <si>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</si>
  <si>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</si>
  <si>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</si>
  <si>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</si>
  <si>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</si>
  <si>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</si>
  <si>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</si>
  <si>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</si>
  <si>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</si>
  <si>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</si>
  <si>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</si>
  <si>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</si>
  <si>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</si>
  <si>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</si>
  <si>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</si>
  <si>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</si>
  <si>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</si>
  <si>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</si>
  <si>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</si>
  <si>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</si>
  <si>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</si>
  <si>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</si>
  <si>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</si>
  <si>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</si>
  <si>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</si>
  <si>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</si>
  <si>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</si>
  <si>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</si>
  <si>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</si>
  <si>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</si>
  <si>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</si>
  <si>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</si>
  <si>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</si>
  <si>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</si>
  <si>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</si>
  <si>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</si>
  <si>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</si>
  <si>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</si>
  <si>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</si>
  <si>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</si>
  <si>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</si>
  <si>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</si>
  <si>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</si>
  <si>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</si>
  <si>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</si>
  <si>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</si>
  <si>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</si>
  <si>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</si>
  <si>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</si>
  <si>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</si>
  <si>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</si>
  <si>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</si>
  <si>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</si>
  <si>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</si>
  <si>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</si>
  <si>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</si>
  <si>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</si>
  <si>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</si>
  <si>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</si>
  <si>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</si>
  <si>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</si>
  <si>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</si>
  <si>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</si>
  <si>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</si>
  <si>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</si>
  <si>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</si>
  <si>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</si>
  <si>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</si>
  <si>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</si>
  <si>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</si>
  <si>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</si>
  <si>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</si>
  <si>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</si>
  <si>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</si>
  <si>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</si>
  <si>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</si>
  <si>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</si>
  <si>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</si>
  <si>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</si>
  <si>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</si>
  <si>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</si>
  <si>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</si>
  <si>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</si>
  <si>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</si>
  <si>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</si>
  <si>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</si>
  <si>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</si>
  <si>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</si>
  <si>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</si>
  <si>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</si>
  <si>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</si>
  <si>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</si>
  <si>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</si>
  <si>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</si>
  <si>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</si>
  <si>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</si>
  <si>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</si>
  <si>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</si>
  <si>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</si>
  <si>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</si>
  <si>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</si>
  <si>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</si>
  <si>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</si>
  <si>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</si>
  <si>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</si>
  <si>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</si>
  <si>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</si>
  <si>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</si>
  <si>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</si>
  <si>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</si>
  <si>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</si>
  <si>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</si>
  <si>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</si>
  <si>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</si>
  <si>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</si>
  <si>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</si>
  <si>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</si>
  <si>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</si>
  <si>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</si>
  <si>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</si>
  <si>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</si>
  <si>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</si>
  <si>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</si>
  <si>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</si>
  <si>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</si>
  <si>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</si>
  <si>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</si>
  <si>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</si>
  <si>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</si>
  <si>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</si>
  <si>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</si>
  <si>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</si>
  <si>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</si>
  <si>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</si>
  <si>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</si>
  <si>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</si>
  <si>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</si>
  <si>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</si>
  <si>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</si>
  <si>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</si>
  <si>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</si>
  <si>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</si>
  <si>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</si>
  <si>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</si>
  <si>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</si>
  <si>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</si>
  <si>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</si>
  <si>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</si>
  <si>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</si>
  <si>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</si>
  <si>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</si>
  <si>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</si>
  <si>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</si>
  <si>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</si>
  <si>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</si>
  <si>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</si>
  <si>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</si>
  <si>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</si>
  <si>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</si>
  <si>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</si>
  <si>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</si>
  <si>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</si>
  <si>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</si>
  <si>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</si>
  <si>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</si>
  <si>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</si>
  <si>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</si>
  <si>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</si>
  <si>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</si>
  <si>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</si>
  <si>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</si>
  <si>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</si>
  <si>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</si>
  <si>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</si>
  <si>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</si>
  <si>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</si>
  <si>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</si>
  <si>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</si>
  <si>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</si>
  <si>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</si>
  <si>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</si>
  <si>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</si>
  <si>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</si>
  <si>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</si>
  <si>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</si>
  <si>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</si>
  <si>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</si>
  <si>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</si>
  <si>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</si>
  <si>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</si>
  <si>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</si>
  <si>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</si>
  <si>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</si>
  <si>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</si>
  <si>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</si>
  <si>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</si>
  <si>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</si>
  <si>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</si>
  <si>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</si>
  <si>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</si>
  <si>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</si>
  <si>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</si>
  <si>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</si>
  <si>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</si>
  <si>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</si>
  <si>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</si>
  <si>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</si>
  <si>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</si>
  <si>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</si>
  <si>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</si>
  <si>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</si>
  <si>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</si>
  <si>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</si>
  <si>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</si>
  <si>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</si>
  <si>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</si>
  <si>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</si>
  <si>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</si>
  <si>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</si>
  <si>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</si>
  <si>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</si>
  <si>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</si>
  <si>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</si>
  <si>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</si>
  <si>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</si>
  <si>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</si>
  <si>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</si>
  <si>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</si>
  <si>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</si>
  <si>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</si>
  <si>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</si>
  <si>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</si>
  <si>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</si>
  <si>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</si>
  <si>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</si>
  <si>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</si>
  <si>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</si>
  <si>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</si>
  <si>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</si>
  <si>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</si>
  <si>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</si>
  <si>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</si>
  <si>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</si>
  <si>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</si>
  <si>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</si>
  <si>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</si>
  <si>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</si>
  <si>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</si>
  <si>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</si>
  <si>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</si>
  <si>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</si>
  <si>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</si>
  <si>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</si>
  <si>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</si>
  <si>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</si>
  <si>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</si>
  <si>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</si>
  <si>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</si>
  <si>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</si>
  <si>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</si>
  <si>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</si>
  <si>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</si>
  <si>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</si>
  <si>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</si>
  <si>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</si>
  <si>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</si>
  <si>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</si>
  <si>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</si>
  <si>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</si>
  <si>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</si>
  <si>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</si>
  <si>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</si>
  <si>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</si>
  <si>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</si>
  <si>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</si>
  <si>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</si>
  <si>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</si>
  <si>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</si>
  <si>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</si>
  <si>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</si>
  <si>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</si>
  <si>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</si>
  <si>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</si>
  <si>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</si>
  <si>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</si>
  <si>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</si>
  <si>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</si>
  <si>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</si>
  <si>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</si>
  <si>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</si>
  <si>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</si>
  <si>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</si>
  <si>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</si>
  <si>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</si>
  <si>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</si>
  <si>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</si>
  <si>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</si>
  <si>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</si>
  <si>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</si>
  <si>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</si>
  <si>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</si>
  <si>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</si>
  <si>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</si>
  <si>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</si>
  <si>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</si>
  <si>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</si>
  <si>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</si>
  <si>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</si>
  <si>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</si>
  <si>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</si>
  <si>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</si>
  <si>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</si>
  <si>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</si>
  <si>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</si>
  <si>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</si>
  <si>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</si>
  <si>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</si>
  <si>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</si>
  <si>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</si>
  <si>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</si>
  <si>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</si>
  <si>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</si>
  <si>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</si>
  <si>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</si>
  <si>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</si>
  <si>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</si>
  <si>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</si>
  <si>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</si>
  <si>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</si>
  <si>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</si>
  <si>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</si>
  <si>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</si>
  <si>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</si>
  <si>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</si>
  <si>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</si>
  <si>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</si>
  <si>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</si>
  <si>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</si>
  <si>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</si>
  <si>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</si>
  <si>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</si>
  <si>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</si>
  <si>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</si>
  <si>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</si>
  <si>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</si>
  <si>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</si>
  <si>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</si>
  <si>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</si>
  <si>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</si>
  <si>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</si>
  <si>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</si>
  <si>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</si>
  <si>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</si>
  <si>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</si>
  <si>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</si>
  <si>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</si>
  <si>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</si>
  <si>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</si>
  <si>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</si>
  <si>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</si>
  <si>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</si>
  <si>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</si>
  <si>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</si>
  <si>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</si>
  <si>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</si>
  <si>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</si>
  <si>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</si>
  <si>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</si>
  <si>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</si>
  <si>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</si>
  <si>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</si>
  <si>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</si>
  <si>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</si>
  <si>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</si>
  <si>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</si>
  <si>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</si>
  <si>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</si>
  <si>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</si>
  <si>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</si>
  <si>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</si>
  <si>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</si>
  <si>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</si>
  <si>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</si>
  <si>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</si>
  <si>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</si>
  <si>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</si>
  <si>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</si>
  <si>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</si>
  <si>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</si>
  <si>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</si>
  <si>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</si>
  <si>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</si>
  <si>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</si>
  <si>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</si>
  <si>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</si>
  <si>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</si>
  <si>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</si>
  <si>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</si>
  <si>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</si>
  <si>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</si>
  <si>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</si>
  <si>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</si>
  <si>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</si>
  <si>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</si>
  <si>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</si>
  <si>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</si>
  <si>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</si>
  <si>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</si>
  <si>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</si>
  <si>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</si>
  <si>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</si>
  <si>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</si>
  <si>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</si>
  <si>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</si>
  <si>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</si>
  <si>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</si>
  <si>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</si>
  <si>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</si>
  <si>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</si>
  <si>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</si>
  <si>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</si>
  <si>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</si>
  <si>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</si>
  <si>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</si>
  <si>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</si>
  <si>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</si>
  <si>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</si>
  <si>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</si>
  <si>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</si>
  <si>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</si>
  <si>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</si>
  <si>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</si>
  <si>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</si>
  <si>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</si>
  <si>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</si>
  <si>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</si>
  <si>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</si>
  <si>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</si>
  <si>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</si>
  <si>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</si>
  <si>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</si>
  <si>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</si>
  <si>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</si>
  <si>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</si>
  <si>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</si>
  <si>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</si>
  <si>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</si>
  <si>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</si>
  <si>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</si>
  <si>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</si>
  <si>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</si>
  <si>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</si>
  <si>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</si>
  <si>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</si>
  <si>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</si>
  <si>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</si>
  <si>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</si>
  <si>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</si>
  <si>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</si>
  <si>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</si>
  <si>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</si>
  <si>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</si>
  <si>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</si>
  <si>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</si>
  <si>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</si>
  <si>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</si>
  <si>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</si>
  <si>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</si>
  <si>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</si>
  <si>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</si>
  <si>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</si>
  <si>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</si>
  <si>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</si>
  <si>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</si>
  <si>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</si>
  <si>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</si>
  <si>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</si>
  <si>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</si>
  <si>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</si>
  <si>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</si>
  <si>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</si>
  <si>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</si>
  <si>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</si>
  <si>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</si>
  <si>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</si>
  <si>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</si>
  <si>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</si>
  <si>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</si>
  <si>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</si>
  <si>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</si>
  <si>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</si>
  <si>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</si>
  <si>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</si>
  <si>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</si>
  <si>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</si>
  <si>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</si>
  <si>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</si>
  <si>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</si>
  <si>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</si>
  <si>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</si>
  <si>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</si>
  <si>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</si>
  <si>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</si>
  <si>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</si>
  <si>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</si>
  <si>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</si>
  <si>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</si>
  <si>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</si>
  <si>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</si>
  <si>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</si>
  <si>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</si>
  <si>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</si>
  <si>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</si>
  <si>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</si>
  <si>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</si>
  <si>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</si>
  <si>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</si>
  <si>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</si>
  <si>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</si>
  <si>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</si>
  <si>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</si>
  <si>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</si>
  <si>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</si>
  <si>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</si>
  <si>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</si>
  <si>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</si>
  <si>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</si>
  <si>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</si>
  <si>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</si>
  <si>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</si>
  <si>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</si>
  <si>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</si>
  <si>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</si>
  <si>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</si>
  <si>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</si>
  <si>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</si>
  <si>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</si>
  <si>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</si>
  <si>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</si>
  <si>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</si>
  <si>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</si>
  <si>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</si>
  <si>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</si>
  <si>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</si>
  <si>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</si>
  <si>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</si>
  <si>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</si>
  <si>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</si>
  <si>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</si>
  <si>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</si>
  <si>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</si>
  <si>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</si>
  <si>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</si>
  <si>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</si>
  <si>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</si>
  <si>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</si>
  <si>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</si>
  <si>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</si>
  <si>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</si>
  <si>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</si>
  <si>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</si>
  <si>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</si>
  <si>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</si>
  <si>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</si>
  <si>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</si>
  <si>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</si>
  <si>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</si>
  <si>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</si>
  <si>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</si>
  <si>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</si>
  <si>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</si>
  <si>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</si>
  <si>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</si>
  <si>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</si>
  <si>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</si>
  <si>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</si>
  <si>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</si>
  <si>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</si>
  <si>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</si>
  <si>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</si>
  <si>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</si>
  <si>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</si>
  <si>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</si>
  <si>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</si>
  <si>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</si>
  <si>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</si>
  <si>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</si>
  <si>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</si>
  <si>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</si>
  <si>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</si>
  <si>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</si>
  <si>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</si>
  <si>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</si>
  <si>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</si>
  <si>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</si>
  <si>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</si>
  <si>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</si>
  <si>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</si>
  <si>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</si>
  <si>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</si>
  <si>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</si>
  <si>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</si>
  <si>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</si>
  <si>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</si>
  <si>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</si>
  <si>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</si>
  <si>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</si>
  <si>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</si>
  <si>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</si>
  <si>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</si>
  <si>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</si>
  <si>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</si>
  <si>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</si>
  <si>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</si>
  <si>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</si>
  <si>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</si>
  <si>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</si>
  <si>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</si>
  <si>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</si>
  <si>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</si>
  <si>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</si>
  <si>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</si>
  <si>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</si>
  <si>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</si>
  <si>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</si>
  <si>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</si>
  <si>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</si>
  <si>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</si>
  <si>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</si>
  <si>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</si>
  <si>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</si>
  <si>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</si>
  <si>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</si>
  <si>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</si>
  <si>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</si>
  <si>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</si>
  <si>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</si>
  <si>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</si>
  <si>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</si>
  <si>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</si>
  <si>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</si>
  <si>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</si>
  <si>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</si>
  <si>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</si>
  <si>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</si>
  <si>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</si>
  <si>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</si>
  <si>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</si>
  <si>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</si>
  <si>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</si>
  <si>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</si>
  <si>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</si>
  <si>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</si>
  <si>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</si>
  <si>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</si>
  <si>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</si>
  <si>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</si>
  <si>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</si>
  <si>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</si>
  <si>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</si>
  <si>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</si>
  <si>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</si>
  <si>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</si>
  <si>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</si>
  <si>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</si>
  <si>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</si>
  <si>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</si>
  <si>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</si>
  <si>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</si>
  <si>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</si>
  <si>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</si>
  <si>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</si>
  <si>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</si>
  <si>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</si>
  <si>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</si>
  <si>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</si>
  <si>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</si>
  <si>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</si>
  <si>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</si>
  <si>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</si>
  <si>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</si>
  <si>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</si>
  <si>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</si>
  <si>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</si>
  <si>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</si>
  <si>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</si>
  <si>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</si>
  <si>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</si>
  <si>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</si>
  <si>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</si>
  <si>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</si>
  <si>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</si>
  <si>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</si>
  <si>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</si>
  <si>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</si>
  <si>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</si>
  <si>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</si>
  <si>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</si>
  <si>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</si>
  <si>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</si>
  <si>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</si>
  <si>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</si>
  <si>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</si>
  <si>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</si>
  <si>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</si>
  <si>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</si>
  <si>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</si>
  <si>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</si>
  <si>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</si>
  <si>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</si>
  <si>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</si>
  <si>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</si>
  <si>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</si>
  <si>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</si>
  <si>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</si>
  <si>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</si>
  <si>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</si>
  <si>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</si>
  <si>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</si>
  <si>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</si>
  <si>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</si>
  <si>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</si>
  <si>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</si>
  <si>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</si>
  <si>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</si>
  <si>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</si>
  <si>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</si>
  <si>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</si>
  <si>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</si>
  <si>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</si>
  <si>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</si>
  <si>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</si>
  <si>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</si>
  <si>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</si>
  <si>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</si>
  <si>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</si>
  <si>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</si>
  <si>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</si>
  <si>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</si>
  <si>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</si>
  <si>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</si>
  <si>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</si>
  <si>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</si>
  <si>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</si>
  <si>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</si>
  <si>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</si>
  <si>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</si>
  <si>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</si>
  <si>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</si>
  <si>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</si>
  <si>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</si>
  <si>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</si>
  <si>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</si>
  <si>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</si>
  <si>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</si>
  <si>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</si>
  <si>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</si>
  <si>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</si>
  <si>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</si>
  <si>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</si>
  <si>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</si>
  <si>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</si>
  <si>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</si>
  <si>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</si>
  <si>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</si>
  <si>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</si>
  <si>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</si>
  <si>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</si>
  <si>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</si>
  <si>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</si>
  <si>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</si>
  <si>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</si>
  <si>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</si>
  <si>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</si>
  <si>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</si>
  <si>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</si>
  <si>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</si>
  <si>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</si>
  <si>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</si>
  <si>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</si>
  <si>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</si>
  <si>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</si>
  <si>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</si>
  <si>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</si>
  <si>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</si>
  <si>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</si>
  <si>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</si>
  <si>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</si>
  <si>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</si>
  <si>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</si>
  <si>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</si>
  <si>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</si>
  <si>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</si>
  <si>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</si>
  <si>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</si>
  <si>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</si>
  <si>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</si>
  <si>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</si>
  <si>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</si>
  <si>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</si>
  <si>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</si>
  <si>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</si>
  <si>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</si>
  <si>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</si>
  <si>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</si>
  <si>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</si>
  <si>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</si>
  <si>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</si>
  <si>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</si>
  <si>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</si>
  <si>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</si>
  <si>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</si>
  <si>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</si>
  <si>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</si>
  <si>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</si>
  <si>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</si>
  <si>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</si>
  <si>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</si>
  <si>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</si>
  <si>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</si>
  <si>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</si>
  <si>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</si>
  <si>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</si>
  <si>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</si>
  <si>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</si>
  <si>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</si>
  <si>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</si>
  <si>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</si>
  <si>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</si>
  <si>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</si>
  <si>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</si>
  <si>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</si>
  <si>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</si>
  <si>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</si>
  <si>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</si>
  <si>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</si>
  <si>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</si>
  <si>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</si>
  <si>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</si>
  <si>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</si>
  <si>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</si>
  <si>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</si>
  <si>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</si>
  <si>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</si>
  <si>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</si>
  <si>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</si>
  <si>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</si>
  <si>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</si>
  <si>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</si>
  <si>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</si>
  <si>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</si>
  <si>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</si>
  <si>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</si>
  <si>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</si>
  <si>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</si>
  <si>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</si>
  <si>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</si>
  <si>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</si>
  <si>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</si>
  <si>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</si>
  <si>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</si>
  <si>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</si>
  <si>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</si>
  <si>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</si>
  <si>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</si>
  <si>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</si>
  <si>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</si>
  <si>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</si>
  <si>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</si>
  <si>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</si>
  <si>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</si>
  <si>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</si>
  <si>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</si>
  <si>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</si>
  <si>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</si>
  <si>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</si>
  <si>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</si>
  <si>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</si>
  <si>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</si>
  <si>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</si>
  <si>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</si>
  <si>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</si>
  <si>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</si>
  <si>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</si>
  <si>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</si>
  <si>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</si>
  <si>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</si>
  <si>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</si>
  <si>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</si>
  <si>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</si>
  <si>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</si>
  <si>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</si>
  <si>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</si>
  <si>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</si>
  <si>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</si>
  <si>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</si>
  <si>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</si>
  <si>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</si>
  <si>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</si>
  <si>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</si>
  <si>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</si>
  <si>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</si>
  <si>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</si>
  <si>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</si>
  <si>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</si>
  <si>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</si>
  <si>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</si>
  <si>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</si>
  <si>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</si>
  <si>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</si>
  <si>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</si>
  <si>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</si>
  <si>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</si>
  <si>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</si>
  <si>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</si>
  <si>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</si>
  <si>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</si>
  <si>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</si>
  <si>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</si>
  <si>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</si>
  <si>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</si>
  <si>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</si>
  <si>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</si>
  <si>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</si>
  <si>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</si>
  <si>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</si>
  <si>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</si>
  <si>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</si>
  <si>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</si>
  <si>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</si>
  <si>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</si>
  <si>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</si>
  <si>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</si>
  <si>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</si>
  <si>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</si>
  <si>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</si>
  <si>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</si>
  <si>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</si>
  <si>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</si>
  <si>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</si>
  <si>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</si>
  <si>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</si>
  <si>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</si>
  <si>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</si>
  <si>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</si>
  <si>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</si>
  <si>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</si>
  <si>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</si>
  <si>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</si>
  <si>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</si>
  <si>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</si>
  <si>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</si>
  <si>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</si>
  <si>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</si>
  <si>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</si>
  <si>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</si>
  <si>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</si>
  <si>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</si>
  <si>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</si>
  <si>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</si>
  <si>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</si>
  <si>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</si>
  <si>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</si>
  <si>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</si>
  <si>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</si>
  <si>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</si>
  <si>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</si>
  <si>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</si>
  <si>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</si>
  <si>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</si>
  <si>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</si>
  <si>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</si>
  <si>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</si>
  <si>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</si>
  <si>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</si>
  <si>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</si>
  <si>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</si>
  <si>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</si>
  <si>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</si>
  <si>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</si>
  <si>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</si>
  <si>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</si>
  <si>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</si>
  <si>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</si>
  <si>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</si>
  <si>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</si>
  <si>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</si>
  <si>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</si>
  <si>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</si>
  <si>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</si>
  <si>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</si>
  <si>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</si>
  <si>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</si>
  <si>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</si>
  <si>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</si>
  <si>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</si>
  <si>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</si>
  <si>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</si>
  <si>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</si>
  <si>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</si>
  <si>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</si>
  <si>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</si>
  <si>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</si>
  <si>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</si>
  <si>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</si>
  <si>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</si>
  <si>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</si>
  <si>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</si>
  <si>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</si>
  <si>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</si>
  <si>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</si>
  <si>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</si>
  <si>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</si>
  <si>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</si>
  <si>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</si>
  <si>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</si>
  <si>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</si>
  <si>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</si>
  <si>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</si>
  <si>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</si>
  <si>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</si>
  <si>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</si>
  <si>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</si>
  <si>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</si>
  <si>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</si>
  <si>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</si>
  <si>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</si>
  <si>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</si>
  <si>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</si>
  <si>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</si>
  <si>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</si>
  <si>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</si>
  <si>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</si>
  <si>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</si>
  <si>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</si>
  <si>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</si>
  <si>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</si>
  <si>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</si>
  <si>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</si>
  <si>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</si>
  <si>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</si>
  <si>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</si>
  <si>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</si>
  <si>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</si>
  <si>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</si>
  <si>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</si>
  <si>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</si>
  <si>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</si>
  <si>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</si>
  <si>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</si>
  <si>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</si>
  <si>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</si>
  <si>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</si>
  <si>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</si>
  <si>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</si>
  <si>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</si>
  <si>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</si>
  <si>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</si>
  <si>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</si>
  <si>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</si>
  <si>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</si>
  <si>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</si>
  <si>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</si>
  <si>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</si>
  <si>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</si>
  <si>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</si>
  <si>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</si>
  <si>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</si>
  <si>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</si>
  <si>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</si>
  <si>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</si>
  <si>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</si>
  <si>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</si>
  <si>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</si>
  <si>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</si>
  <si>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</si>
  <si>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</si>
  <si>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</si>
  <si>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</si>
  <si>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</si>
  <si>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</si>
  <si>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</si>
  <si>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</si>
  <si>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</si>
  <si>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</si>
  <si>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</si>
  <si>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</si>
  <si>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</si>
  <si>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</si>
  <si>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</si>
  <si>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</si>
  <si>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</si>
  <si>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</si>
  <si>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</si>
  <si>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</si>
  <si>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</si>
  <si>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</si>
  <si>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</si>
  <si>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</si>
  <si>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</si>
  <si>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</si>
  <si>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</si>
  <si>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</si>
  <si>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</si>
  <si>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</si>
  <si>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</si>
  <si>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</si>
  <si>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</si>
  <si>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</si>
  <si>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</si>
  <si>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</si>
  <si>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</si>
  <si>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</si>
  <si>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</si>
  <si>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</si>
  <si>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</si>
  <si>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</si>
  <si>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</si>
  <si>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</si>
  <si>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</si>
  <si>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</si>
  <si>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</si>
  <si>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</si>
  <si>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</si>
  <si>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</si>
  <si>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</si>
  <si>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</si>
  <si>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</si>
  <si>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</si>
  <si>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</si>
  <si>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</si>
  <si>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</si>
  <si>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</si>
  <si>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</si>
  <si>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</si>
  <si>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</si>
  <si>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</si>
  <si>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</si>
  <si>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</si>
  <si>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</si>
  <si>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</si>
  <si>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</si>
  <si>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</si>
  <si>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</si>
  <si>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</si>
  <si>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</si>
  <si>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</si>
  <si>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</si>
  <si>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</si>
  <si>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</si>
  <si>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</si>
  <si>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</si>
  <si>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</si>
  <si>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</si>
  <si>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</si>
  <si>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</si>
  <si>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</si>
  <si>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</si>
  <si>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</si>
  <si>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</si>
  <si>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</si>
  <si>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</si>
  <si>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</si>
  <si>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</si>
  <si>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</si>
  <si>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</si>
  <si>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</si>
  <si>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</si>
  <si>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</si>
  <si>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</si>
  <si>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</si>
  <si>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</si>
  <si>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</si>
  <si>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</si>
  <si>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</si>
  <si>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</si>
  <si>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</si>
  <si>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</si>
  <si>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</si>
  <si>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</si>
  <si>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</si>
  <si>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</si>
  <si>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</si>
  <si>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</si>
  <si>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</si>
  <si>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</si>
  <si>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</si>
  <si>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</si>
  <si>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</si>
  <si>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</si>
  <si>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</si>
  <si>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</si>
  <si>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</si>
  <si>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</si>
  <si>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</si>
  <si>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</si>
  <si>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</si>
  <si>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</si>
  <si>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</si>
  <si>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</si>
  <si>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</si>
  <si>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</si>
  <si>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</si>
  <si>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</si>
  <si>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</si>
  <si>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</si>
  <si>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</si>
  <si>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</si>
  <si>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</si>
  <si>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</si>
  <si>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</si>
  <si>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</si>
  <si>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</si>
  <si>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</si>
  <si>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</si>
  <si>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</si>
  <si>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</si>
  <si>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</si>
  <si>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</si>
  <si>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</si>
  <si>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</si>
  <si>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</si>
  <si>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</si>
  <si>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</si>
  <si>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</si>
  <si>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</si>
  <si>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</si>
  <si>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</si>
  <si>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</si>
  <si>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</si>
  <si>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</si>
  <si>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</si>
  <si>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</si>
  <si>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</si>
  <si>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</si>
  <si>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</si>
  <si>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</si>
  <si>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</si>
  <si>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</si>
  <si>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</si>
  <si>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</si>
  <si>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</si>
  <si>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</si>
  <si>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</si>
  <si>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</si>
  <si>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</si>
  <si>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</si>
  <si>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</si>
  <si>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</si>
  <si>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</si>
  <si>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</si>
  <si>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</si>
  <si>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</si>
  <si>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</si>
  <si>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</si>
  <si>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</si>
  <si>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</si>
  <si>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</si>
  <si>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</si>
  <si>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</si>
  <si>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</si>
  <si>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</si>
  <si>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</si>
  <si>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</si>
  <si>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</si>
  <si>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</si>
  <si>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</si>
  <si>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</si>
  <si>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</si>
  <si>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</si>
  <si>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</si>
  <si>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</si>
  <si>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</si>
  <si>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</si>
  <si>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</si>
  <si>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</si>
  <si>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</si>
  <si>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</si>
  <si>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</si>
  <si>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</si>
  <si>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</si>
  <si>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</si>
  <si>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</si>
  <si>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</si>
  <si>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</si>
  <si>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</si>
  <si>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</si>
  <si>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</si>
  <si>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</si>
  <si>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</si>
  <si>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</si>
  <si>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</si>
  <si>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</si>
  <si>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</si>
  <si>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</si>
  <si>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</si>
  <si>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</si>
  <si>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</si>
  <si>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</si>
  <si>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</si>
  <si>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</si>
  <si>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</si>
  <si>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</si>
  <si>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</si>
  <si>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</si>
  <si>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</si>
  <si>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</si>
  <si>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</si>
  <si>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</si>
  <si>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</si>
  <si>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</si>
  <si>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</si>
  <si>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</si>
  <si>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</si>
  <si>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</si>
  <si>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</si>
  <si>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</si>
  <si>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</si>
  <si>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</si>
  <si>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</si>
  <si>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</si>
  <si>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</si>
  <si>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</si>
  <si>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</si>
  <si>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</si>
  <si>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</si>
  <si>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</si>
  <si>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</si>
  <si>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</si>
  <si>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</si>
  <si>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</si>
  <si>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</si>
  <si>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</si>
  <si>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</si>
  <si>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</si>
  <si>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</si>
  <si>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</si>
  <si>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</si>
  <si>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</si>
  <si>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</si>
  <si>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</si>
  <si>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</si>
  <si>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</si>
  <si>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</si>
  <si>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</si>
  <si>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</si>
  <si>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</si>
  <si>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</si>
  <si>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</si>
  <si>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</si>
  <si>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</si>
  <si>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</si>
  <si>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</si>
  <si>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</si>
  <si>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</si>
  <si>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</si>
  <si>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</si>
  <si>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</si>
  <si>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</si>
  <si>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</si>
  <si>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</si>
  <si>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</si>
  <si>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</si>
  <si>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</si>
  <si>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</si>
  <si>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</si>
  <si>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</si>
  <si>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</si>
  <si>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</si>
  <si>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</si>
  <si>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</si>
  <si>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</si>
  <si>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</si>
  <si>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</si>
  <si>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</si>
  <si>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</si>
  <si>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</si>
  <si>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</si>
  <si>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</si>
  <si>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</si>
  <si>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</si>
  <si>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</si>
  <si>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</si>
  <si>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</si>
  <si>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</si>
  <si>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</si>
  <si>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</si>
  <si>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</si>
  <si>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</si>
  <si>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</si>
  <si>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</si>
  <si>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</si>
  <si>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</si>
  <si>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</si>
  <si>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</si>
  <si>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</si>
  <si>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</si>
  <si>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</si>
  <si>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</si>
  <si>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</si>
  <si>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</si>
  <si>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</si>
  <si>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</si>
  <si>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</si>
  <si>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</si>
  <si>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</si>
  <si>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</si>
  <si>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</si>
  <si>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</si>
  <si>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</si>
  <si>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</si>
  <si>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</si>
  <si>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</si>
  <si>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</si>
  <si>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</si>
  <si>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</si>
  <si>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</si>
  <si>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</si>
  <si>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</si>
  <si>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</si>
  <si>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</si>
  <si>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</si>
  <si>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</si>
  <si>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</si>
  <si>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</si>
  <si>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</si>
  <si>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</si>
  <si>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</si>
  <si>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</si>
  <si>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</si>
  <si>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</si>
  <si>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</si>
  <si>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</si>
  <si>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</si>
  <si>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</si>
  <si>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</si>
  <si>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</si>
  <si>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</si>
  <si>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</si>
  <si>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</si>
  <si>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</si>
  <si>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</si>
  <si>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</si>
  <si>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</si>
  <si>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</si>
  <si>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</si>
  <si>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</si>
  <si>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</si>
  <si>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</si>
  <si>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</si>
  <si>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</si>
  <si>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</si>
  <si>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</si>
  <si>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</si>
  <si>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</si>
  <si>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</si>
  <si>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</si>
  <si>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</si>
  <si>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</si>
  <si>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</si>
  <si>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</si>
  <si>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</si>
  <si>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</si>
  <si>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</si>
  <si>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</si>
  <si>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</si>
  <si>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</si>
  <si>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</si>
  <si>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</si>
  <si>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</si>
  <si>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</si>
  <si>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</si>
  <si>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</si>
  <si>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</si>
  <si>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</si>
  <si>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</si>
  <si>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</si>
  <si>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</si>
  <si>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</si>
  <si>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</si>
  <si>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</si>
  <si>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</si>
  <si>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</si>
  <si>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</si>
  <si>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</si>
  <si>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</si>
  <si>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</si>
  <si>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</si>
  <si>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</si>
  <si>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</si>
  <si>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</si>
  <si>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</si>
  <si>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</si>
  <si>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</si>
  <si>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</si>
  <si>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</si>
  <si>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</si>
  <si>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</si>
  <si>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</si>
  <si>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</si>
  <si>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</si>
  <si>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</si>
  <si>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</si>
  <si>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</si>
  <si>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</si>
  <si>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</si>
  <si>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</si>
  <si>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</si>
  <si>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</si>
  <si>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</si>
  <si>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</si>
  <si>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</si>
  <si>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</si>
  <si>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</si>
  <si>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</si>
  <si>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</si>
  <si>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</si>
  <si>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</si>
  <si>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</si>
  <si>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</si>
  <si>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</si>
  <si>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</si>
  <si>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</si>
  <si>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</si>
  <si>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</si>
  <si>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</si>
  <si>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</si>
  <si>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</si>
  <si>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</si>
  <si>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</si>
  <si>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</si>
  <si>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</si>
  <si>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</si>
  <si>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</si>
  <si>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</si>
  <si>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</si>
  <si>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</si>
  <si>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</si>
  <si>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</si>
  <si>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</si>
  <si>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</si>
  <si>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</si>
  <si>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</si>
  <si>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</si>
  <si>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</si>
  <si>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</si>
  <si>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</si>
  <si>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</si>
  <si>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</si>
  <si>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</si>
  <si>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</si>
  <si>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</si>
  <si>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</si>
  <si>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</si>
  <si>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</si>
  <si>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</si>
  <si>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</si>
  <si>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</si>
  <si>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</si>
  <si>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</si>
  <si>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</si>
  <si>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</si>
  <si>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</si>
  <si>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</si>
  <si>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</si>
  <si>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</si>
  <si>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</si>
  <si>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</si>
  <si>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</si>
  <si>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</si>
  <si>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</si>
  <si>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</si>
  <si>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</si>
  <si>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</si>
  <si>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</si>
  <si>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</si>
  <si>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</si>
  <si>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</si>
  <si>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</si>
  <si>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</si>
  <si>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</si>
  <si>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</si>
  <si>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</si>
  <si>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</si>
  <si>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</si>
  <si>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</si>
  <si>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</si>
  <si>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</si>
  <si>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</si>
  <si>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</si>
  <si>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</si>
  <si>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</si>
  <si>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</si>
  <si>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</si>
  <si>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</si>
  <si>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</si>
  <si>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</si>
  <si>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</si>
  <si>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</si>
  <si>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</si>
  <si>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</si>
  <si>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</si>
  <si>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</si>
  <si>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</si>
  <si>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</si>
  <si>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</si>
  <si>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</si>
  <si>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</si>
  <si>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</si>
  <si>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</si>
  <si>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</si>
  <si>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</si>
  <si>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</si>
  <si>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</si>
  <si>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</si>
  <si>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</si>
  <si>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</si>
  <si>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</si>
  <si>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</si>
  <si>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</si>
  <si>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</si>
  <si>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</si>
  <si>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</si>
  <si>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</si>
  <si>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</si>
  <si>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</si>
  <si>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</si>
  <si>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</si>
  <si>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</si>
  <si>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</si>
  <si>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</si>
  <si>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</si>
  <si>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</si>
  <si>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</si>
  <si>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</si>
  <si>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</si>
  <si>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</si>
  <si>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</si>
  <si>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</si>
  <si>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</si>
  <si>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</si>
  <si>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</si>
  <si>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</si>
  <si>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</si>
  <si>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</si>
  <si>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</si>
  <si>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</si>
  <si>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</si>
  <si>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</si>
  <si>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</si>
  <si>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</si>
  <si>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</si>
  <si>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</si>
  <si>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</si>
  <si>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</si>
  <si>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</si>
  <si>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</si>
  <si>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</si>
  <si>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</si>
  <si>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</si>
  <si>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</si>
  <si>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</si>
  <si>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</si>
  <si>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</si>
  <si>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</si>
  <si>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</si>
  <si>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</si>
  <si>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</si>
  <si>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</si>
  <si>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</si>
  <si>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</si>
  <si>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</si>
  <si>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</si>
  <si>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</si>
  <si>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</si>
  <si>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</si>
  <si>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</si>
  <si>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</si>
  <si>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</si>
  <si>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</si>
  <si>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</si>
  <si>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</si>
  <si>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</si>
  <si>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</si>
  <si>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</si>
  <si>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</si>
  <si>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</si>
  <si>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</si>
  <si>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</si>
  <si>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</si>
  <si>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</si>
  <si>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</si>
  <si>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</si>
  <si>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</si>
  <si>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</si>
  <si>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</si>
  <si>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</si>
  <si>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</si>
  <si>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</si>
  <si>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</si>
  <si>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</si>
  <si>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</si>
  <si>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</si>
  <si>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</si>
  <si>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</si>
  <si>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</si>
  <si>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</si>
  <si>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</si>
  <si>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</si>
  <si>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</si>
  <si>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</si>
  <si>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</si>
  <si>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</si>
  <si>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</si>
  <si>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</si>
  <si>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</si>
  <si>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</si>
  <si>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</si>
  <si>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</si>
  <si>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</si>
  <si>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</si>
  <si>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</si>
  <si>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</si>
  <si>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</si>
  <si>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</si>
  <si>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</si>
  <si>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</si>
  <si>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</si>
  <si>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</si>
  <si>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</si>
  <si>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</si>
  <si>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</si>
  <si>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</si>
  <si>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</si>
  <si>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</si>
  <si>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</si>
  <si>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</si>
  <si>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</si>
  <si>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</si>
  <si>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</si>
  <si>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</si>
  <si>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</si>
  <si>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</si>
  <si>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</si>
  <si>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</si>
  <si>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</si>
  <si>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</si>
  <si>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</si>
  <si>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</si>
  <si>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</si>
  <si>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</si>
  <si>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</si>
  <si>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</si>
  <si>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</si>
  <si>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</si>
  <si>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</si>
  <si>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</si>
  <si>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</si>
  <si>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</si>
  <si>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</si>
  <si>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</si>
  <si>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</si>
  <si>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</si>
  <si>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</si>
  <si>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</si>
  <si>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</si>
  <si>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</si>
  <si>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</si>
  <si>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</si>
  <si>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</si>
  <si>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</si>
  <si>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</si>
  <si>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</si>
  <si>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</si>
  <si>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</si>
  <si>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</si>
  <si>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</si>
  <si>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</si>
  <si>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</si>
  <si>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</si>
  <si>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</si>
  <si>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</si>
  <si>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</si>
  <si>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</si>
  <si>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</si>
  <si>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</si>
  <si>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</si>
  <si>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</si>
  <si>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</si>
  <si>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</si>
  <si>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</si>
  <si>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</si>
  <si>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</si>
  <si>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</si>
  <si>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</si>
  <si>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</si>
  <si>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</si>
  <si>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</si>
  <si>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</si>
  <si>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</si>
  <si>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</si>
  <si>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</si>
  <si>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</si>
  <si>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</si>
  <si>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</si>
  <si>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</si>
  <si>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</si>
  <si>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</si>
  <si>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</si>
  <si>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</si>
  <si>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</si>
  <si>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</si>
  <si>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</si>
  <si>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</si>
  <si>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</si>
  <si>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</si>
  <si>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</si>
  <si>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</si>
  <si>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</si>
  <si>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</si>
  <si>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</si>
  <si>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</si>
  <si>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</si>
  <si>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</si>
  <si>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</si>
  <si>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</si>
  <si>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</si>
  <si>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</si>
  <si>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</si>
  <si>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</si>
  <si>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</si>
  <si>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</si>
  <si>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</si>
  <si>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</si>
  <si>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</si>
  <si>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</si>
  <si>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</si>
  <si>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</si>
  <si>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</si>
  <si>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</si>
  <si>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</si>
  <si>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</si>
  <si>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</si>
  <si>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</si>
  <si>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</si>
  <si>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</si>
  <si>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</si>
  <si>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</si>
  <si>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</si>
  <si>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</si>
  <si>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</si>
  <si>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</si>
  <si>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</si>
  <si>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</si>
  <si>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</si>
  <si>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</si>
  <si>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</si>
  <si>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</si>
  <si>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</si>
  <si>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</si>
  <si>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</si>
  <si>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</si>
  <si>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</si>
  <si>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</si>
  <si>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</si>
  <si>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</si>
  <si>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</si>
  <si>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</si>
  <si>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</si>
  <si>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</si>
  <si>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</si>
  <si>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</si>
  <si>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</si>
  <si>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</si>
  <si>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</si>
  <si>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</si>
  <si>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</si>
  <si>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</si>
  <si>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</si>
  <si>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</si>
  <si>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</si>
  <si>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</si>
  <si>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</si>
  <si>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</si>
  <si>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</si>
  <si>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</si>
  <si>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</si>
  <si>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</si>
  <si>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</si>
  <si>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</si>
  <si>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</si>
  <si>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</si>
  <si>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</si>
  <si>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</si>
  <si>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</si>
  <si>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</si>
  <si>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</si>
  <si>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</si>
  <si>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</si>
  <si>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</si>
  <si>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</si>
  <si>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</si>
  <si>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</si>
  <si>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</si>
  <si>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</si>
  <si>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</si>
  <si>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</si>
  <si>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</si>
  <si>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</si>
  <si>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</si>
  <si>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</si>
  <si>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</si>
  <si>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</si>
  <si>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</si>
  <si>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</si>
  <si>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</si>
  <si>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</si>
  <si>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</si>
  <si>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</si>
  <si>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</si>
  <si>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</si>
  <si>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</si>
  <si>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</si>
  <si>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</si>
  <si>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</si>
  <si>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</si>
  <si>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</si>
  <si>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</si>
  <si>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</si>
  <si>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</si>
  <si>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</si>
  <si>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</si>
  <si>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</si>
  <si>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</si>
  <si>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</si>
  <si>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</si>
  <si>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</si>
  <si>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</si>
  <si>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</si>
  <si>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</si>
  <si>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</si>
  <si>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</si>
  <si>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</si>
  <si>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</si>
  <si>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</si>
  <si>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</si>
  <si>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</si>
  <si>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</si>
  <si>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</si>
  <si>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</si>
  <si>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</si>
  <si>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</si>
  <si>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</si>
  <si>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</si>
  <si>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</si>
  <si>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</si>
  <si>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</si>
  <si>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</si>
  <si>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</si>
  <si>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</si>
  <si>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</si>
  <si>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</si>
  <si>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</si>
  <si>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</si>
  <si>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</si>
  <si>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</si>
  <si>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</si>
  <si>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</si>
  <si>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</si>
  <si>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</si>
  <si>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</si>
  <si>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</si>
  <si>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</si>
  <si>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</si>
  <si>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</si>
  <si>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</si>
  <si>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</si>
  <si>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</si>
  <si>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</si>
  <si>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</si>
  <si>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</si>
  <si>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</si>
  <si>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</si>
  <si>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</si>
  <si>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</si>
  <si>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</si>
  <si>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</si>
  <si>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</si>
  <si>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</si>
  <si>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</si>
  <si>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</si>
  <si>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</si>
  <si>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</si>
  <si>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</si>
  <si>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</si>
  <si>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</si>
  <si>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</si>
  <si>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</si>
  <si>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</si>
  <si>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</si>
  <si>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</si>
  <si>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</si>
  <si>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</si>
  <si>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</si>
  <si>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</si>
  <si>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</si>
  <si>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</si>
  <si>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</si>
  <si>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</si>
  <si>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</si>
  <si>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</si>
  <si>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</si>
  <si>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</si>
  <si>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</si>
  <si>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</si>
  <si>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</si>
  <si>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</si>
  <si>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</si>
  <si>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</si>
  <si>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</si>
  <si>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</si>
  <si>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</si>
  <si>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</si>
  <si>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</si>
  <si>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</si>
  <si>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</si>
  <si>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</si>
  <si>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</si>
  <si>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</si>
  <si>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</si>
  <si>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</si>
  <si>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</si>
  <si>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</si>
  <si>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</si>
  <si>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</si>
  <si>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</si>
  <si>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</si>
  <si>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</si>
  <si>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</si>
  <si>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</si>
  <si>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</si>
  <si>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</si>
  <si>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</si>
  <si>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</si>
  <si>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</si>
  <si>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</si>
  <si>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</si>
  <si>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</si>
  <si>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</si>
  <si>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</si>
  <si>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</si>
  <si>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</si>
  <si>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</si>
  <si>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</si>
  <si>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</si>
  <si>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</si>
  <si>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</si>
  <si>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</si>
  <si>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</si>
  <si>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</si>
  <si>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</si>
  <si>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</si>
  <si>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</si>
  <si>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</si>
  <si>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</si>
  <si>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</si>
  <si>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</si>
  <si>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</si>
  <si>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</si>
  <si>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</si>
  <si>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</si>
  <si>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</si>
  <si>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</si>
  <si>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</si>
  <si>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</si>
  <si>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</si>
  <si>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</si>
  <si>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</si>
  <si>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</si>
  <si>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</si>
  <si>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</si>
  <si>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</si>
  <si>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</si>
  <si>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</si>
  <si>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</si>
  <si>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</si>
  <si>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</si>
  <si>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</si>
  <si>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</si>
  <si>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</si>
  <si>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</si>
  <si>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</si>
  <si>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</si>
  <si>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</si>
  <si>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</si>
  <si>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</si>
  <si>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</si>
  <si>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</si>
  <si>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</si>
  <si>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</si>
  <si>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</si>
  <si>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</si>
  <si>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</si>
  <si>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</si>
  <si>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</si>
  <si>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</si>
  <si>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</si>
  <si>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</si>
  <si>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</si>
  <si>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</si>
  <si>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</si>
  <si>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</si>
  <si>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</si>
  <si>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</si>
  <si>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</si>
  <si>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</si>
  <si>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</si>
  <si>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</si>
  <si>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</si>
  <si>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</si>
  <si>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</si>
  <si>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</si>
  <si>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</si>
  <si>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</si>
  <si>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</si>
  <si>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</si>
  <si>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</si>
  <si>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</si>
  <si>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</si>
  <si>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</si>
  <si>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</si>
  <si>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</si>
  <si>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</si>
  <si>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</si>
  <si>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</si>
  <si>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</si>
  <si>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</si>
  <si>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</si>
  <si>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</si>
  <si>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</si>
  <si>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</si>
  <si>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</si>
  <si>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</si>
  <si>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</si>
  <si>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</si>
  <si>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</si>
  <si>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</si>
  <si>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</si>
  <si>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</si>
  <si>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</si>
  <si>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</si>
  <si>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</si>
  <si>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</si>
  <si>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</si>
  <si>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</si>
  <si>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</si>
  <si>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</si>
  <si>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</si>
  <si>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</si>
  <si>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</si>
  <si>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</si>
  <si>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</si>
  <si>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</si>
  <si>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</si>
  <si>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</si>
  <si>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</si>
  <si>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</si>
  <si>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</si>
  <si>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</si>
  <si>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</si>
  <si>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</si>
  <si>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</si>
  <si>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</si>
  <si>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</si>
  <si>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</si>
  <si>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</si>
  <si>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</si>
  <si>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</si>
  <si>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</si>
  <si>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</si>
  <si>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</si>
  <si>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</si>
  <si>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</si>
  <si>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</si>
  <si>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</si>
  <si>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</si>
  <si>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</si>
  <si>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</si>
  <si>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</si>
  <si>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</si>
  <si>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</si>
  <si>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</si>
  <si>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</si>
  <si>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</si>
  <si>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</si>
  <si>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</si>
  <si>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</si>
  <si>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</si>
  <si>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</si>
  <si>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</si>
  <si>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</si>
  <si>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</si>
  <si>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</si>
  <si>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</si>
  <si>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</si>
  <si>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</si>
  <si>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</si>
  <si>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</si>
  <si>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</si>
  <si>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</si>
  <si>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</si>
  <si>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</si>
  <si>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</si>
  <si>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</si>
  <si>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</si>
  <si>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</si>
  <si>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</si>
  <si>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</si>
  <si>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</si>
  <si>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</si>
  <si>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</si>
  <si>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</si>
  <si>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</si>
  <si>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</si>
  <si>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</si>
  <si>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</si>
  <si>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</si>
  <si>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</si>
  <si>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</si>
  <si>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</si>
  <si>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</si>
  <si>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</si>
  <si>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</si>
  <si>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</si>
  <si>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</si>
  <si>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</si>
  <si>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</si>
  <si>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</si>
  <si>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</si>
  <si>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</si>
  <si>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</si>
  <si>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</si>
  <si>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</si>
  <si>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</si>
  <si>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</si>
  <si>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</si>
  <si>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</si>
  <si>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</si>
  <si>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</si>
  <si>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</si>
  <si>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</si>
  <si>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</si>
  <si>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</si>
  <si>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</si>
  <si>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</si>
  <si>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</si>
  <si>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</si>
  <si>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</si>
  <si>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</si>
  <si>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</si>
  <si>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</si>
  <si>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</si>
  <si>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</si>
  <si>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</si>
  <si>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</si>
  <si>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</si>
  <si>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</si>
  <si>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</si>
  <si>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</si>
  <si>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</si>
  <si>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</si>
  <si>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</si>
  <si>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</si>
  <si>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</si>
  <si>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</si>
  <si>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</si>
  <si>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</si>
  <si>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</si>
  <si>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</si>
  <si>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</si>
  <si>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</si>
  <si>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</si>
  <si>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</si>
  <si>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</si>
  <si>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</si>
  <si>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</si>
  <si>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</si>
  <si>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</si>
  <si>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</si>
  <si>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</si>
  <si>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</si>
  <si>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</si>
  <si>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</si>
  <si>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</si>
  <si>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</si>
  <si>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</si>
  <si>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</si>
  <si>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</si>
  <si>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</si>
  <si>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</si>
  <si>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</si>
  <si>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</si>
  <si>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</si>
  <si>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</si>
  <si>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</si>
  <si>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</si>
  <si>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</si>
  <si>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</si>
  <si>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</si>
  <si>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</si>
  <si>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</si>
  <si>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</si>
  <si>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</si>
  <si>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</si>
  <si>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</si>
  <si>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</si>
  <si>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</si>
  <si>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</si>
  <si>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</si>
  <si>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</si>
  <si>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</si>
  <si>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</si>
  <si>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</si>
  <si>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</si>
  <si>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</si>
  <si>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</si>
  <si>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</si>
  <si>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</si>
  <si>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</si>
  <si>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</si>
  <si>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</si>
  <si>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</si>
  <si>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</si>
  <si>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</si>
  <si>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</si>
  <si>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</si>
  <si>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</si>
  <si>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</si>
  <si>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</si>
  <si>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</si>
  <si>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</si>
  <si>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</si>
  <si>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</si>
  <si>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</si>
  <si>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</si>
  <si>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</si>
  <si>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</si>
  <si>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</si>
  <si>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</si>
  <si>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</si>
  <si>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</si>
  <si>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</si>
  <si>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</si>
  <si>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</si>
  <si>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</si>
  <si>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</si>
  <si>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</si>
  <si>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</si>
  <si>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</si>
  <si>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</si>
  <si>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</si>
  <si>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</si>
  <si>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</si>
  <si>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</si>
  <si>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</si>
  <si>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</si>
  <si>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</si>
  <si>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</si>
  <si>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</si>
  <si>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</si>
  <si>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</si>
  <si>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</si>
  <si>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</si>
  <si>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</si>
  <si>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</si>
  <si>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</si>
  <si>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</si>
  <si>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</si>
  <si>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</si>
  <si>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</si>
  <si>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</si>
  <si>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</si>
  <si>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</si>
  <si>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</si>
  <si>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</si>
  <si>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</si>
  <si>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</si>
  <si>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</si>
  <si>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</si>
  <si>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</si>
  <si>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</si>
  <si>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</si>
  <si>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</si>
  <si>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</si>
  <si>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</si>
  <si>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</si>
  <si>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</si>
  <si>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</si>
  <si>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</si>
  <si>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</si>
  <si>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</si>
  <si>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</si>
  <si>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</si>
  <si>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</si>
  <si>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</si>
  <si>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</si>
  <si>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</si>
  <si>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</si>
  <si>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</si>
  <si>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</si>
  <si>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</si>
  <si>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</si>
  <si>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</si>
  <si>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</si>
  <si>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</si>
  <si>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</si>
  <si>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</si>
  <si>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</si>
  <si>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</si>
  <si>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</si>
  <si>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</si>
  <si>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</si>
  <si>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</si>
  <si>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</si>
  <si>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</si>
  <si>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</si>
  <si>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</si>
  <si>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</si>
  <si>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</si>
  <si>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</si>
  <si>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</si>
  <si>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</si>
  <si>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</si>
  <si>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</si>
  <si>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</si>
  <si>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</si>
  <si>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</si>
  <si>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</si>
  <si>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</si>
  <si>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</si>
  <si>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</si>
  <si>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</si>
  <si>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</si>
  <si>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</si>
  <si>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</si>
  <si>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</si>
  <si>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</si>
  <si>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</si>
  <si>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</si>
  <si>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</si>
  <si>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</si>
  <si>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</si>
  <si>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</si>
  <si>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</si>
  <si>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</si>
  <si>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</si>
  <si>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</si>
  <si>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</si>
  <si>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</si>
  <si>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</si>
  <si>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</si>
  <si>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</si>
  <si>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</si>
  <si>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</si>
  <si>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</si>
  <si>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</si>
  <si>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</si>
  <si>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</si>
  <si>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</si>
  <si>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</si>
  <si>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</si>
  <si>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</si>
  <si>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</si>
  <si>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</si>
  <si>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</si>
  <si>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</si>
  <si>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</si>
  <si>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</si>
  <si>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</si>
  <si>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</si>
  <si>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</si>
  <si>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</si>
  <si>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</si>
  <si>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</si>
  <si>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</si>
  <si>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</si>
  <si>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</si>
  <si>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</si>
  <si>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</si>
  <si>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</si>
  <si>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</si>
  <si>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</si>
  <si>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</si>
  <si>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</si>
  <si>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</si>
  <si>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</si>
  <si>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</si>
  <si>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</si>
  <si>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</si>
  <si>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</si>
  <si>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</si>
  <si>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</si>
  <si>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</si>
  <si>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</si>
  <si>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</si>
  <si>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</si>
  <si>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</si>
  <si>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</si>
  <si>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</si>
  <si>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</si>
  <si>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</si>
  <si>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</si>
  <si>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</si>
  <si>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</si>
  <si>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</si>
  <si>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</si>
  <si>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</si>
  <si>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</si>
  <si>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</si>
  <si>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</si>
  <si>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</si>
  <si>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</si>
  <si>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</si>
  <si>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</si>
  <si>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</si>
  <si>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</si>
  <si>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</si>
  <si>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</si>
  <si>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</si>
  <si>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</si>
  <si>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</si>
  <si>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</si>
  <si>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</si>
  <si>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</si>
  <si>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</si>
  <si>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</si>
  <si>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</si>
  <si>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</si>
  <si>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</si>
  <si>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</si>
  <si>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</si>
  <si>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</si>
  <si>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</si>
  <si>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</si>
  <si>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</si>
  <si>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</si>
  <si>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</si>
  <si>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</si>
  <si>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</si>
  <si>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</si>
  <si>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</si>
  <si>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</si>
  <si>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</si>
  <si>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</si>
  <si>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</si>
  <si>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</si>
  <si>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</si>
  <si>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</si>
  <si>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</si>
  <si>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</si>
  <si>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</si>
  <si>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</si>
  <si>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</si>
  <si>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</si>
  <si>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</si>
  <si>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</si>
  <si>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</si>
  <si>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</si>
  <si>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</si>
  <si>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</si>
  <si>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</si>
  <si>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</si>
  <si>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</si>
  <si>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</si>
  <si>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</si>
  <si>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</si>
  <si>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</si>
  <si>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</si>
  <si>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</si>
  <si>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</si>
  <si>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</si>
  <si>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</si>
  <si>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</si>
  <si>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</si>
  <si>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</si>
  <si>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</si>
  <si>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</si>
  <si>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</si>
  <si>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</si>
  <si>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</si>
  <si>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</si>
  <si>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</si>
  <si>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</si>
  <si>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</si>
  <si>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</si>
  <si>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</si>
  <si>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</si>
  <si>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</si>
  <si>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</si>
  <si>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</si>
  <si>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</si>
  <si>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</si>
  <si>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</si>
  <si>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</si>
  <si>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</si>
  <si>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</si>
  <si>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</si>
  <si>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</si>
  <si>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</si>
  <si>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</si>
  <si>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</si>
  <si>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</si>
  <si>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</si>
  <si>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</si>
  <si>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</si>
  <si>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</si>
  <si>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</si>
  <si>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</si>
  <si>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</si>
  <si>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</si>
  <si>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</si>
  <si>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</si>
  <si>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</si>
  <si>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</si>
  <si>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</si>
  <si>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</si>
  <si>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</si>
  <si>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</si>
  <si>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</si>
  <si>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</si>
  <si>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</si>
  <si>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</si>
  <si>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</si>
  <si>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</si>
  <si>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</si>
  <si>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</si>
  <si>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</si>
  <si>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</si>
  <si>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</si>
  <si>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</si>
  <si>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</si>
  <si>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</si>
  <si>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</si>
  <si>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</si>
  <si>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</si>
  <si>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</si>
  <si>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</si>
  <si>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</si>
  <si>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</si>
  <si>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</si>
  <si>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</si>
  <si>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</si>
  <si>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</si>
  <si>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</si>
  <si>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</si>
  <si>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</si>
  <si>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</si>
  <si>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</si>
  <si>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</si>
  <si>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</si>
  <si>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</si>
  <si>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</si>
  <si>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</si>
  <si>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</si>
  <si>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</si>
  <si>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</si>
  <si>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</si>
  <si>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</si>
  <si>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</si>
  <si>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</si>
  <si>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</si>
  <si>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</si>
  <si>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</si>
  <si>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</si>
  <si>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</si>
  <si>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</si>
  <si>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</si>
  <si>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</si>
  <si>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</si>
  <si>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</si>
  <si>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</si>
  <si>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</si>
  <si>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</si>
  <si>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</si>
  <si>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</si>
  <si>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</si>
  <si>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</si>
  <si>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</si>
  <si>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</si>
  <si>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</si>
  <si>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</si>
  <si>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</si>
  <si>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</si>
  <si>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</si>
  <si>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</si>
  <si>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</si>
  <si>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</si>
  <si>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</si>
  <si>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</si>
  <si>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</si>
  <si>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</si>
  <si>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</si>
  <si>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</si>
  <si>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</si>
  <si>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</si>
  <si>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</si>
  <si>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</si>
  <si>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</si>
  <si>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</si>
  <si>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</si>
  <si>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</si>
  <si>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</si>
  <si>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</si>
  <si>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</si>
  <si>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</si>
  <si>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</si>
  <si>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</si>
  <si>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</si>
  <si>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</si>
  <si>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</si>
  <si>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</si>
  <si>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</si>
  <si>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</si>
  <si>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</si>
  <si>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</si>
  <si>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</si>
  <si>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</si>
  <si>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</si>
  <si>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</si>
  <si>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</si>
  <si>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</si>
  <si>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</si>
  <si>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</si>
  <si>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</si>
  <si>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</si>
  <si>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</si>
  <si>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</si>
  <si>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</si>
  <si>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</si>
  <si>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</si>
  <si>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</si>
  <si>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</si>
  <si>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</si>
  <si>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</si>
  <si>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</si>
  <si>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</si>
  <si>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</si>
  <si>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</si>
  <si>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</si>
  <si>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</si>
  <si>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</si>
  <si>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</si>
  <si>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</si>
  <si>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</si>
  <si>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</si>
  <si>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</si>
  <si>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</si>
  <si>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</si>
  <si>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</si>
  <si>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</si>
  <si>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</si>
  <si>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</si>
  <si>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</si>
  <si>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</si>
  <si>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</si>
  <si>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</si>
  <si>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</si>
  <si>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</si>
  <si>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</si>
  <si>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</si>
  <si>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</si>
  <si>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</si>
  <si>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</si>
  <si>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</si>
  <si>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</si>
  <si>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</si>
  <si>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</si>
  <si>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</si>
  <si>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</si>
  <si>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</si>
  <si>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</si>
  <si>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</si>
  <si>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</si>
  <si>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</si>
  <si>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</si>
  <si>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</si>
  <si>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</si>
  <si>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</si>
  <si>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</si>
  <si>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</si>
  <si>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</si>
  <si>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</si>
  <si>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</si>
  <si>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</si>
  <si>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</si>
  <si>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</si>
  <si>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</si>
  <si>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</si>
  <si>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</si>
  <si>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</si>
  <si>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</si>
  <si>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</si>
  <si>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</si>
  <si>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</si>
  <si>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</si>
  <si>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</si>
  <si>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</si>
  <si>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</si>
  <si>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</si>
  <si>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</si>
  <si>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</si>
  <si>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</si>
  <si>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</si>
  <si>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</si>
  <si>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</si>
  <si>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</si>
  <si>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</si>
  <si>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</si>
  <si>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</si>
  <si>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</si>
  <si>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</si>
  <si>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</si>
  <si>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</si>
  <si>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</si>
  <si>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</si>
  <si>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</si>
  <si>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</si>
  <si>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</si>
  <si>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</si>
  <si>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</si>
  <si>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</si>
  <si>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</si>
  <si>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</si>
  <si>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</si>
  <si>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</si>
  <si>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</si>
  <si>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</si>
  <si>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</si>
  <si>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</si>
  <si>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</si>
  <si>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</si>
  <si>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</si>
  <si>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</si>
  <si>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</si>
  <si>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</si>
  <si>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</si>
  <si>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</si>
  <si>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</si>
  <si>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</si>
  <si>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</si>
  <si>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</si>
  <si>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</si>
  <si>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</si>
  <si>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</si>
  <si>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</si>
  <si>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</si>
  <si>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</si>
  <si>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</si>
  <si>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</si>
  <si>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</si>
  <si>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</si>
  <si>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</si>
  <si>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</si>
  <si>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</si>
  <si>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</si>
  <si>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</si>
  <si>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</si>
  <si>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</si>
  <si>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</si>
  <si>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</si>
  <si>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</si>
  <si>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</si>
  <si>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</si>
  <si>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</si>
  <si>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</si>
  <si>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</si>
  <si>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</si>
  <si>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</si>
  <si>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</si>
  <si>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</si>
  <si>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</si>
  <si>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</si>
  <si>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</si>
  <si>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</si>
  <si>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</si>
  <si>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</si>
  <si>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</si>
  <si>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</si>
  <si>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</si>
  <si>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</si>
  <si>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</si>
  <si>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</si>
  <si>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</si>
  <si>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</si>
  <si>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</si>
  <si>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</si>
  <si>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</si>
  <si>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</si>
  <si>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</si>
  <si>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</si>
  <si>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</si>
  <si>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</si>
  <si>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</si>
  <si>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</si>
  <si>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</si>
  <si>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</si>
  <si>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</si>
  <si>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</si>
  <si>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</si>
  <si>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</si>
  <si>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</si>
  <si>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</si>
  <si>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</si>
  <si>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</si>
  <si>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</si>
  <si>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</si>
  <si>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</si>
  <si>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</si>
  <si>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</si>
  <si>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</si>
  <si>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</si>
  <si>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</si>
  <si>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</si>
  <si>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</si>
  <si>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</si>
  <si>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</si>
  <si>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</si>
  <si>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</si>
  <si>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</si>
  <si>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</si>
  <si>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</si>
  <si>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</si>
  <si>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</si>
  <si>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</si>
  <si>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</si>
  <si>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</si>
  <si>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</si>
  <si>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</si>
  <si>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</si>
  <si>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</si>
  <si>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</si>
  <si>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</si>
  <si>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</si>
  <si>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</si>
  <si>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</si>
  <si>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</si>
  <si>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</si>
  <si>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</si>
  <si>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</si>
  <si>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</si>
  <si>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</si>
  <si>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</si>
  <si>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</si>
  <si>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</si>
  <si>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</si>
  <si>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</si>
  <si>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</si>
  <si>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</si>
  <si>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</si>
  <si>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</si>
  <si>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</si>
  <si>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</si>
  <si>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</si>
  <si>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</si>
  <si>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</si>
  <si>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</si>
  <si>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</si>
  <si>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</si>
  <si>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</si>
  <si>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</si>
  <si>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</si>
  <si>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</si>
  <si>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</si>
  <si>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</si>
  <si>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</si>
  <si>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</si>
  <si>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</si>
  <si>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</si>
  <si>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</si>
  <si>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</si>
  <si>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</si>
  <si>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</si>
  <si>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</si>
  <si>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</si>
  <si>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</si>
  <si>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</si>
  <si>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</si>
  <si>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</si>
  <si>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</si>
  <si>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</si>
  <si>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</si>
  <si>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</si>
  <si>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</si>
  <si>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</si>
  <si>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</si>
  <si>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</si>
  <si>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</si>
  <si>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</si>
  <si>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</si>
  <si>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</si>
  <si>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</si>
  <si>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</si>
  <si>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</si>
  <si>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</si>
  <si>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</si>
  <si>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</si>
  <si>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</si>
  <si>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</si>
  <si>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</si>
  <si>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</si>
  <si>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</si>
  <si>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</si>
  <si>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</si>
  <si>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</si>
  <si>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</si>
  <si>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</si>
  <si>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</si>
  <si>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</si>
  <si>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</si>
  <si>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</si>
  <si>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</si>
  <si>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</si>
  <si>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</si>
  <si>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</si>
  <si>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</si>
  <si>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</si>
  <si>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</si>
  <si>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</si>
  <si>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</si>
  <si>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</si>
  <si>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</si>
  <si>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</si>
  <si>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</si>
  <si>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</si>
  <si>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</si>
  <si>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</si>
  <si>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</si>
  <si>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</si>
  <si>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</si>
  <si>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</si>
  <si>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</si>
  <si>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</si>
  <si>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</si>
  <si>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</si>
  <si>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</si>
  <si>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</si>
  <si>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</si>
  <si>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</si>
  <si>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</si>
  <si>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</si>
  <si>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</si>
  <si>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</si>
  <si>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</si>
  <si>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</si>
  <si>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</si>
  <si>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</si>
  <si>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</si>
  <si>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</si>
  <si>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</si>
  <si>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</si>
  <si>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</si>
  <si>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</si>
  <si>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</si>
  <si>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</si>
  <si>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</si>
  <si>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</si>
  <si>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</si>
  <si>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</si>
  <si>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</si>
  <si>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</si>
  <si>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</si>
  <si>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</si>
  <si>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</si>
  <si>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</si>
  <si>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</si>
  <si>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</si>
  <si>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</si>
  <si>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</si>
  <si>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</si>
  <si>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</si>
  <si>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</si>
  <si>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</si>
  <si>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</si>
  <si>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</si>
  <si>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</si>
  <si>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</si>
  <si>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</si>
  <si>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</si>
  <si>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</si>
  <si>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</si>
  <si>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</si>
  <si>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</si>
  <si>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</si>
  <si>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</si>
  <si>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</si>
  <si>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</si>
  <si>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</si>
  <si>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</si>
  <si>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</si>
  <si>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</si>
  <si>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</si>
  <si>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</si>
  <si>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</si>
  <si>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</si>
  <si>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</si>
  <si>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</si>
  <si>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</si>
  <si>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</si>
  <si>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</si>
  <si>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</si>
  <si>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</si>
  <si>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</si>
  <si>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</si>
  <si>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</si>
  <si>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</si>
  <si>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</si>
  <si>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</si>
  <si>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</si>
  <si>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</si>
  <si>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</si>
  <si>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</si>
  <si>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</si>
  <si>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</si>
  <si>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</si>
  <si>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</si>
  <si>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</si>
  <si>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</si>
  <si>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</si>
  <si>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</si>
  <si>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</si>
  <si>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</si>
  <si>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</si>
  <si>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</si>
  <si>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</si>
  <si>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</si>
  <si>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</si>
  <si>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</si>
  <si>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</si>
  <si>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</si>
  <si>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</si>
  <si>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</si>
  <si>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</si>
  <si>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</si>
  <si>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</si>
  <si>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</si>
  <si>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</si>
  <si>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</si>
  <si>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</si>
  <si>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</si>
  <si>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</si>
  <si>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</si>
  <si>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</si>
  <si>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</si>
  <si>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</si>
  <si>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</si>
  <si>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</si>
  <si>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</si>
  <si>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</si>
  <si>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</si>
  <si>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</si>
  <si>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</si>
  <si>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</si>
  <si>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</si>
  <si>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</si>
  <si>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</si>
  <si>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</si>
  <si>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</si>
  <si>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</si>
  <si>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</si>
  <si>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</si>
  <si>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</si>
  <si>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</si>
  <si>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</si>
  <si>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</si>
  <si>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</si>
  <si>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</si>
  <si>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</si>
  <si>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</si>
  <si>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</si>
  <si>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</si>
  <si>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</si>
  <si>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</si>
  <si>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</si>
  <si>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</si>
  <si>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</si>
  <si>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</si>
  <si>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</si>
  <si>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</si>
  <si>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</si>
  <si>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</si>
  <si>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</si>
  <si>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</si>
  <si>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</si>
  <si>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</si>
  <si>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</si>
  <si>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</si>
  <si>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</si>
  <si>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</si>
  <si>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</si>
  <si>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</si>
  <si>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</si>
  <si>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</si>
  <si>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</si>
  <si>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</si>
  <si>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</si>
  <si>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</si>
  <si>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</si>
  <si>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</si>
  <si>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</si>
  <si>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</si>
  <si>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</si>
  <si>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</si>
  <si>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</si>
  <si>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</si>
  <si>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</si>
  <si>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</si>
  <si>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</si>
  <si>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</si>
  <si>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</si>
  <si>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</si>
  <si>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</si>
  <si>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</si>
  <si>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</si>
  <si>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</si>
  <si>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</si>
  <si>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</si>
  <si>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</si>
  <si>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</si>
  <si>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</si>
  <si>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</si>
  <si>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</si>
  <si>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</si>
  <si>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</si>
  <si>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</si>
  <si>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</si>
  <si>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</si>
  <si>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</si>
  <si>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</si>
  <si>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</si>
  <si>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</si>
  <si>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</si>
  <si>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</si>
  <si>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</si>
  <si>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</si>
  <si>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</si>
  <si>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</si>
  <si>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</si>
  <si>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</si>
  <si>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</si>
  <si>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</si>
  <si>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</si>
  <si>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</si>
  <si>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</si>
  <si>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</si>
  <si>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</si>
  <si>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</si>
  <si>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</si>
  <si>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</si>
  <si>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</si>
  <si>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</si>
  <si>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</si>
  <si>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</si>
  <si>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</si>
  <si>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</si>
  <si>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</si>
  <si>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</si>
  <si>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</si>
  <si>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</si>
  <si>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</si>
  <si>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</si>
  <si>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</si>
  <si>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</si>
  <si>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</si>
  <si>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</si>
  <si>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</si>
  <si>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</si>
  <si>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</si>
  <si>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</si>
  <si>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</si>
  <si>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</si>
  <si>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</si>
  <si>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</si>
  <si>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</si>
  <si>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</si>
  <si>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</si>
  <si>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</si>
  <si>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</si>
  <si>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</si>
  <si>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</si>
  <si>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</si>
  <si>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</si>
  <si>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</si>
  <si>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</si>
  <si>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</si>
  <si>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</si>
  <si>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</si>
  <si>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</si>
  <si>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</si>
  <si>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</si>
  <si>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</si>
  <si>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</si>
  <si>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</si>
  <si>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</si>
  <si>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</si>
  <si>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</si>
  <si>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</si>
  <si>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</si>
  <si>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</si>
  <si>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</si>
  <si>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</si>
  <si>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</si>
  <si>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</si>
  <si>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</si>
  <si>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</si>
  <si>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</si>
  <si>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</si>
  <si>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</si>
  <si>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</si>
  <si>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</si>
  <si>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</si>
  <si>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</si>
  <si>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</si>
  <si>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</si>
  <si>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</si>
  <si>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</si>
  <si>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</si>
  <si>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</si>
  <si>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</si>
  <si>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</si>
  <si>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</si>
  <si>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</si>
  <si>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</si>
  <si>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</si>
  <si>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</si>
  <si>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</si>
  <si>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</si>
  <si>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</si>
  <si>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</si>
  <si>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</si>
  <si>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</si>
  <si>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</si>
  <si>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</si>
  <si>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</si>
  <si>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</si>
  <si>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</si>
  <si>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</si>
  <si>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</si>
  <si>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</si>
  <si>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</si>
  <si>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</si>
  <si>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</si>
  <si>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</si>
  <si>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</si>
  <si>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</si>
  <si>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</si>
  <si>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</si>
  <si>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</si>
  <si>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</si>
  <si>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</si>
  <si>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</si>
  <si>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</si>
  <si>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</si>
  <si>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</si>
  <si>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</si>
  <si>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</si>
  <si>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</si>
  <si>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</si>
  <si>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</si>
  <si>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</si>
  <si>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</si>
  <si>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</si>
  <si>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</si>
  <si>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</si>
  <si>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</si>
  <si>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</si>
  <si>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</si>
  <si>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</si>
  <si>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</si>
  <si>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</si>
  <si>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</si>
  <si>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</si>
  <si>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</si>
  <si>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</si>
  <si>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</si>
  <si>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</si>
  <si>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</si>
  <si>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</si>
  <si>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</si>
  <si>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</si>
  <si>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</si>
  <si>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</si>
  <si>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</si>
  <si>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</si>
  <si>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</si>
  <si>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</si>
  <si>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</si>
  <si>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</si>
  <si>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</si>
  <si>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</si>
  <si>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</si>
  <si>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</si>
  <si>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</si>
  <si>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</si>
  <si>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</si>
  <si>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</si>
  <si>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</si>
  <si>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</si>
  <si>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</si>
  <si>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</si>
  <si>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</si>
  <si>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</si>
  <si>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</si>
  <si>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</si>
  <si>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</si>
  <si>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</si>
  <si>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</si>
  <si>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</si>
  <si>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</si>
  <si>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</si>
  <si>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</si>
  <si>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</si>
  <si>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</si>
  <si>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</si>
  <si>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</si>
  <si>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</si>
  <si>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</si>
  <si>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</si>
  <si>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</si>
  <si>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</si>
  <si>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</si>
  <si>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</si>
  <si>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</si>
  <si>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</si>
  <si>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</si>
  <si>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</si>
  <si>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</si>
  <si>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</si>
  <si>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</si>
  <si>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</si>
  <si>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</si>
  <si>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</si>
  <si>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</si>
  <si>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</si>
  <si>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</si>
  <si>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</si>
  <si>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</si>
  <si>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</si>
  <si>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</si>
  <si>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</si>
  <si>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</si>
  <si>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</si>
  <si>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</si>
  <si>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</si>
  <si>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</si>
  <si>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</si>
  <si>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</si>
  <si>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</si>
  <si>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</si>
  <si>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</si>
  <si>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</si>
  <si>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</si>
  <si>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</si>
  <si>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</si>
  <si>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</si>
  <si>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</si>
  <si>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</si>
  <si>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</si>
  <si>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</si>
  <si>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</si>
  <si>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</si>
  <si>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</si>
  <si>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</si>
  <si>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</si>
  <si>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</si>
  <si>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</si>
  <si>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</si>
  <si>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</si>
  <si>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</si>
  <si>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</si>
  <si>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</si>
  <si>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</si>
  <si>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</si>
  <si>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</si>
  <si>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</si>
  <si>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</si>
  <si>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</si>
  <si>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</si>
  <si>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</si>
  <si>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</si>
  <si>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</si>
  <si>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</si>
  <si>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</si>
  <si>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</si>
  <si>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</si>
  <si>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</si>
  <si>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</si>
  <si>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</si>
  <si>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</si>
  <si>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</si>
  <si>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</si>
  <si>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</si>
  <si>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</si>
  <si>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</si>
  <si>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</si>
  <si>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</si>
  <si>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</si>
  <si>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</si>
  <si>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</si>
  <si>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</si>
  <si>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</si>
  <si>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</si>
  <si>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</si>
  <si>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</si>
  <si>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</si>
  <si>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</si>
  <si>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</si>
  <si>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</si>
  <si>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</si>
  <si>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</si>
  <si>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</si>
  <si>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</si>
  <si>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</si>
  <si>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</si>
  <si>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</si>
  <si>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</si>
  <si>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</si>
  <si>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</si>
  <si>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</si>
  <si>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</si>
  <si>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</si>
  <si>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</si>
  <si>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</si>
  <si>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</si>
  <si>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</si>
  <si>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</si>
  <si>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</si>
  <si>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</si>
  <si>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</si>
  <si>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</si>
  <si>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</si>
  <si>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</si>
  <si>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</si>
  <si>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</si>
  <si>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</si>
  <si>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</si>
  <si>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</si>
  <si>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</si>
  <si>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</si>
  <si>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</si>
  <si>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</si>
  <si>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</si>
  <si>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</si>
  <si>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</si>
  <si>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</si>
  <si>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</si>
  <si>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</si>
  <si>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</si>
  <si>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</si>
  <si>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</si>
  <si>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</si>
  <si>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</si>
  <si>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</si>
  <si>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</si>
  <si>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</si>
  <si>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</si>
  <si>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</si>
  <si>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</si>
  <si>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</si>
  <si>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</si>
  <si>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</si>
  <si>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</si>
  <si>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</si>
  <si>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</si>
  <si>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</si>
  <si>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</si>
  <si>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</si>
  <si>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</si>
  <si>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</si>
  <si>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</si>
  <si>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</si>
  <si>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</si>
  <si>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</si>
  <si>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</si>
  <si>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</si>
  <si>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</si>
  <si>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</si>
  <si>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</si>
  <si>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</si>
  <si>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</si>
  <si>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</si>
  <si>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</si>
  <si>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</si>
  <si>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</si>
  <si>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</si>
  <si>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</si>
  <si>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</si>
  <si>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</si>
  <si>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</si>
  <si>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</si>
  <si>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</si>
  <si>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</si>
  <si>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</si>
  <si>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</si>
  <si>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</si>
  <si>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</si>
  <si>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</si>
  <si>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</si>
  <si>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</si>
  <si>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</si>
  <si>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</si>
  <si>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</si>
  <si>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</si>
  <si>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</si>
  <si>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</si>
  <si>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</si>
  <si>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</si>
  <si>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</si>
  <si>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</si>
  <si>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</si>
  <si>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</si>
  <si>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</si>
  <si>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</si>
  <si>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</si>
  <si>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</si>
  <si>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</si>
  <si>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</si>
  <si>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</si>
  <si>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</si>
  <si>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</si>
  <si>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</si>
  <si>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</si>
  <si>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</si>
  <si>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</si>
  <si>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</si>
  <si>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</si>
  <si>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</si>
  <si>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</si>
  <si>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</si>
  <si>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</si>
  <si>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</si>
  <si>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</si>
  <si>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</si>
  <si>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</si>
  <si>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</si>
  <si>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</si>
  <si>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</si>
  <si>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</si>
  <si>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</si>
  <si>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</si>
  <si>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</si>
  <si>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</si>
  <si>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</si>
  <si>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</si>
  <si>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</si>
  <si>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</si>
  <si>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</si>
  <si>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</si>
  <si>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</si>
  <si>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</si>
  <si>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</si>
  <si>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</si>
  <si>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</si>
  <si>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</si>
  <si>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</si>
  <si>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</si>
  <si>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</si>
  <si>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</si>
  <si>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</si>
  <si>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</si>
  <si>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</si>
  <si>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</si>
  <si>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</si>
  <si>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</si>
  <si>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</si>
  <si>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</si>
  <si>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</si>
  <si>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</si>
  <si>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</si>
  <si>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</si>
  <si>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</si>
  <si>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</si>
  <si>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</si>
  <si>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</si>
  <si>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</si>
  <si>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</si>
  <si>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</si>
  <si>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</si>
  <si>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</si>
  <si>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</si>
  <si>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</si>
  <si>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</si>
  <si>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</si>
  <si>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</si>
  <si>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</si>
  <si>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</si>
  <si>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</si>
  <si>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</si>
  <si>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</si>
  <si>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</si>
  <si>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</si>
  <si>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</si>
  <si>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</si>
  <si>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</si>
  <si>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</si>
  <si>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</si>
  <si>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</si>
  <si>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</si>
  <si>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</si>
  <si>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</si>
  <si>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</si>
  <si>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</si>
  <si>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</si>
  <si>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</si>
  <si>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</si>
  <si>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</si>
  <si>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</si>
  <si>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</si>
  <si>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</si>
  <si>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</si>
  <si>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</si>
  <si>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</si>
  <si>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</si>
  <si>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</si>
  <si>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</si>
  <si>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</si>
  <si>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</si>
  <si>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</si>
  <si>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</si>
  <si>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</si>
  <si>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</si>
  <si>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</si>
  <si>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</si>
  <si>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</si>
  <si>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</si>
  <si>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</si>
  <si>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</si>
  <si>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</si>
  <si>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</si>
  <si>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</si>
  <si>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</si>
  <si>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</si>
  <si>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</si>
  <si>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</si>
  <si>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</si>
  <si>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</si>
  <si>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</si>
  <si>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</si>
  <si>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</si>
  <si>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</si>
  <si>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</si>
  <si>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</si>
  <si>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</si>
  <si>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</si>
  <si>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</si>
  <si>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</si>
  <si>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</si>
  <si>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</si>
  <si>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</si>
  <si>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</si>
  <si>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</si>
  <si>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</si>
  <si>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</si>
  <si>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</si>
  <si>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</si>
  <si>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</si>
  <si>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</si>
  <si>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</si>
  <si>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</si>
  <si>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</si>
  <si>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</si>
  <si>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</si>
  <si>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</si>
  <si>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</si>
  <si>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</si>
  <si>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</si>
  <si>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</si>
  <si>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</si>
  <si>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</si>
  <si>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</si>
  <si>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</si>
  <si>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</si>
  <si>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</si>
  <si>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</si>
  <si>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</si>
  <si>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</si>
  <si>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</si>
  <si>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</si>
  <si>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</si>
  <si>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</si>
  <si>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</si>
  <si>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</si>
  <si>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</si>
  <si>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</si>
  <si>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</si>
  <si>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</si>
  <si>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</si>
  <si>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</si>
  <si>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</si>
  <si>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</si>
  <si>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</si>
  <si>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</si>
  <si>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</si>
  <si>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</si>
  <si>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</si>
  <si>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</si>
  <si>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</si>
  <si>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</si>
  <si>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</si>
  <si>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</si>
  <si>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</si>
  <si>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</si>
  <si>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</si>
  <si>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</si>
  <si>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</si>
  <si>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</si>
  <si>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</si>
  <si>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</si>
  <si>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</si>
  <si>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</si>
  <si>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</si>
  <si>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</si>
  <si>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</si>
  <si>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</si>
  <si>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</si>
  <si>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</si>
  <si>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</si>
  <si>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</si>
  <si>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</si>
  <si>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</si>
  <si>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</si>
  <si>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</si>
  <si>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</si>
  <si>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</si>
  <si>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</si>
  <si>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</si>
  <si>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</si>
  <si>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</si>
  <si>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</si>
  <si>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</si>
  <si>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</si>
  <si>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</si>
  <si>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</si>
  <si>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</si>
  <si>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</si>
  <si>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</si>
  <si>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</si>
  <si>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</si>
  <si>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</si>
  <si>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</si>
  <si>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</si>
  <si>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</si>
  <si>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</si>
  <si>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</si>
  <si>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</si>
  <si>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</si>
  <si>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</si>
  <si>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</si>
  <si>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</si>
  <si>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</si>
  <si>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</si>
  <si>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</si>
  <si>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</si>
  <si>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</si>
  <si>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</si>
  <si>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</si>
  <si>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</si>
  <si>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</si>
  <si>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</si>
  <si>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</si>
  <si>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</si>
  <si>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</si>
  <si>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</si>
  <si>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</si>
  <si>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</si>
  <si>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</si>
  <si>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</si>
  <si>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</si>
  <si>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</si>
  <si>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</si>
  <si>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</si>
  <si>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</si>
  <si>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</si>
  <si>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</si>
  <si>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</si>
  <si>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</si>
  <si>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</si>
  <si>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</si>
  <si>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</si>
  <si>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</si>
  <si>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</si>
  <si>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</si>
  <si>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</si>
  <si>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</si>
  <si>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</si>
  <si>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</si>
  <si>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</si>
  <si>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</si>
  <si>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</si>
  <si>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</si>
  <si>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</si>
  <si>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</si>
  <si>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</si>
  <si>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</si>
  <si>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</si>
  <si>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</si>
  <si>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</si>
  <si>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</si>
  <si>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</si>
  <si>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</si>
  <si>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</si>
  <si>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</si>
  <si>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</si>
  <si>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</si>
  <si>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</si>
  <si>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</si>
  <si>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</si>
  <si>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</si>
  <si>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</si>
  <si>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</si>
  <si>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</si>
  <si>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</si>
  <si>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</si>
  <si>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</si>
  <si>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</si>
  <si>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</si>
  <si>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</si>
  <si>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</si>
  <si>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</si>
  <si>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</si>
  <si>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</si>
  <si>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</si>
  <si>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</si>
  <si>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</si>
  <si>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</si>
  <si>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</si>
  <si>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</si>
  <si>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</si>
  <si>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</si>
  <si>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</si>
  <si>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</si>
  <si>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</si>
  <si>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</si>
  <si>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</si>
  <si>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</si>
  <si>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</si>
  <si>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</si>
  <si>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</si>
  <si>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</si>
  <si>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</si>
  <si>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</si>
  <si>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</si>
  <si>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</si>
  <si>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</si>
  <si>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</si>
  <si>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</si>
  <si>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</si>
  <si>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</si>
  <si>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</si>
  <si>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</si>
  <si>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</si>
  <si>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</si>
  <si>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</si>
  <si>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</si>
  <si>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</si>
  <si>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</si>
  <si>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</si>
  <si>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</si>
  <si>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</si>
  <si>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</si>
  <si>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</si>
  <si>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</si>
  <si>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</si>
  <si>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</si>
  <si>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</si>
  <si>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</si>
  <si>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</si>
  <si>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</si>
  <si>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</si>
  <si>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</si>
  <si>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</si>
  <si>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</si>
  <si>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</si>
  <si>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</si>
  <si>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</si>
  <si>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</si>
  <si>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</si>
  <si>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</si>
  <si>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</si>
  <si>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</si>
  <si>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</si>
  <si>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</si>
  <si>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</si>
  <si>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</si>
  <si>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</si>
  <si>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</si>
  <si>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</si>
  <si>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</si>
  <si>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</si>
  <si>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</si>
  <si>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</si>
  <si>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</si>
  <si>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</si>
  <si>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</si>
  <si>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</si>
  <si>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</si>
  <si>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</si>
  <si>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</si>
  <si>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</si>
  <si>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</si>
  <si>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</si>
  <si>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</si>
  <si>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</si>
  <si>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</si>
  <si>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</si>
  <si>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</si>
  <si>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</si>
  <si>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</si>
  <si>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</si>
  <si>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</si>
  <si>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</si>
  <si>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</si>
  <si>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</si>
  <si>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</si>
  <si>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</si>
  <si>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</si>
  <si>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</si>
  <si>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</si>
  <si>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</si>
  <si>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</si>
  <si>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</si>
  <si>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</si>
  <si>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</si>
  <si>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</si>
  <si>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</si>
  <si>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</si>
  <si>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</si>
  <si>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</si>
  <si>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</si>
  <si>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</si>
  <si>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</si>
  <si>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</si>
  <si>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</si>
  <si>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</si>
  <si>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</si>
  <si>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</si>
  <si>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</si>
  <si>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</si>
  <si>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</si>
  <si>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</si>
  <si>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</si>
  <si>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</si>
  <si>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</si>
  <si>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</si>
  <si>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</si>
  <si>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</si>
  <si>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</si>
  <si>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</si>
  <si>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</si>
  <si>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</si>
  <si>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</si>
  <si>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</si>
  <si>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</si>
  <si>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</si>
  <si>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</si>
  <si>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</si>
  <si>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</si>
  <si>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</si>
  <si>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</si>
  <si>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</si>
  <si>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</si>
  <si>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</si>
  <si>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</si>
  <si>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</si>
  <si>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</si>
  <si>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</si>
  <si>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</si>
  <si>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</si>
  <si>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</si>
  <si>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</si>
  <si>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</si>
  <si>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</si>
  <si>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</si>
  <si>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</si>
  <si>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</si>
  <si>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</si>
  <si>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</si>
  <si>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</si>
  <si>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</si>
  <si>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</si>
  <si>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</si>
  <si>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</si>
  <si>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</si>
  <si>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</si>
  <si>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</si>
  <si>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</si>
  <si>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</si>
  <si>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</si>
  <si>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</si>
  <si>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</si>
  <si>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</si>
  <si>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</si>
  <si>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</si>
  <si>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</si>
  <si>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</si>
  <si>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</si>
  <si>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</si>
  <si>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</si>
  <si>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</si>
  <si>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</si>
  <si>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</si>
  <si>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</si>
  <si>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</si>
  <si>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</si>
  <si>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</si>
  <si>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</si>
  <si>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</si>
  <si>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</si>
  <si>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</si>
  <si>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</si>
  <si>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</si>
  <si>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</si>
  <si>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</si>
  <si>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</si>
  <si>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</si>
  <si>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</si>
  <si>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</si>
  <si>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</si>
  <si>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</si>
  <si>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</si>
  <si>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</si>
  <si>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</si>
  <si>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</si>
  <si>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</si>
  <si>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</si>
  <si>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</si>
  <si>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</si>
  <si>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</si>
  <si>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</si>
  <si>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</si>
  <si>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</si>
  <si>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</si>
  <si>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</si>
  <si>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</si>
  <si>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</si>
  <si>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</si>
  <si>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</si>
  <si>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</si>
  <si>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</si>
  <si>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</si>
  <si>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</si>
  <si>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</si>
  <si>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</si>
  <si>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</si>
  <si>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</si>
  <si>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</si>
  <si>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</si>
  <si>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</si>
  <si>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</si>
  <si>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</si>
  <si>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</si>
  <si>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</si>
  <si>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</si>
  <si>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</si>
  <si>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</si>
  <si>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</si>
  <si>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</si>
  <si>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</si>
  <si>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</si>
  <si>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</si>
  <si>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</si>
  <si>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</si>
  <si>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</si>
  <si>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</si>
  <si>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</si>
  <si>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</si>
  <si>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</si>
  <si>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</si>
  <si>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</si>
  <si>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</si>
  <si>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</si>
  <si>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</si>
  <si>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</si>
  <si>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</si>
  <si>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</si>
  <si>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</si>
  <si>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</si>
  <si>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</si>
  <si>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</si>
  <si>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</si>
  <si>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</si>
  <si>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</si>
  <si>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</si>
  <si>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</si>
  <si>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</si>
  <si>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</si>
  <si>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</si>
  <si>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</si>
  <si>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</si>
  <si>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</si>
  <si>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</si>
  <si>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</si>
  <si>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</si>
  <si>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</si>
  <si>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</si>
  <si>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</si>
  <si>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</si>
  <si>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</si>
  <si>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</si>
  <si>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</si>
  <si>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</si>
  <si>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</si>
  <si>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</si>
  <si>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</si>
  <si>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</si>
  <si>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</si>
  <si>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</si>
  <si>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</si>
  <si>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</si>
  <si>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</si>
  <si>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</si>
  <si>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</si>
  <si>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</si>
  <si>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</si>
  <si>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</si>
  <si>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</si>
  <si>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</si>
  <si>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</si>
  <si>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</si>
  <si>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</si>
  <si>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</si>
  <si>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</si>
  <si>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</si>
  <si>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</si>
  <si>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</si>
  <si>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</si>
  <si>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</si>
  <si>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</si>
  <si>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</si>
  <si>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</si>
  <si>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</si>
  <si>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</si>
  <si>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</si>
  <si>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</si>
  <si>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</si>
  <si>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</si>
  <si>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</si>
  <si>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</si>
  <si>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</si>
  <si>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</si>
  <si>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</si>
  <si>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</si>
  <si>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</si>
  <si>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</si>
  <si>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</si>
  <si>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</si>
  <si>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</si>
  <si>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</si>
  <si>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</si>
  <si>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</si>
  <si>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</si>
  <si>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</si>
  <si>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</si>
  <si>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</si>
  <si>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</si>
  <si>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</si>
  <si>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</si>
  <si>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</si>
  <si>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</si>
  <si>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</si>
  <si>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</si>
  <si>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</si>
  <si>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</si>
  <si>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</si>
  <si>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</si>
  <si>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</si>
  <si>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</si>
  <si>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</si>
  <si>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</si>
  <si>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</si>
  <si>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</si>
  <si>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</si>
  <si>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</si>
  <si>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</si>
  <si>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</si>
  <si>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</si>
  <si>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</si>
  <si>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</si>
  <si>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</si>
  <si>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</si>
  <si>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</si>
  <si>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</si>
  <si>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</si>
  <si>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</si>
  <si>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</si>
  <si>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</si>
  <si>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</si>
  <si>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</si>
  <si>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</si>
  <si>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</si>
  <si>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</si>
  <si>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</si>
  <si>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</si>
  <si>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</si>
  <si>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</si>
  <si>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</si>
  <si>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</si>
  <si>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</si>
  <si>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</si>
  <si>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</si>
  <si>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</si>
  <si>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</si>
  <si>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</si>
  <si>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</si>
  <si>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</si>
  <si>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</si>
  <si>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</si>
  <si>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</si>
  <si>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</si>
  <si>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</si>
  <si>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</si>
  <si>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</si>
  <si>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</si>
  <si>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</si>
  <si>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</si>
  <si>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</si>
  <si>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</si>
  <si>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</si>
  <si>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</si>
  <si>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</si>
  <si>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</si>
  <si>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</si>
  <si>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</si>
  <si>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</si>
  <si>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</si>
  <si>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</si>
  <si>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</si>
  <si>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</si>
  <si>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</si>
  <si>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</si>
  <si>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</si>
  <si>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</si>
  <si>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</si>
  <si>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</si>
  <si>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</si>
  <si>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</si>
  <si>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</si>
  <si>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</si>
  <si>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</si>
  <si>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</si>
  <si>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</si>
  <si>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</si>
  <si>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</si>
  <si>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</si>
  <si>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</si>
  <si>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</si>
  <si>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</si>
  <si>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</si>
  <si>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</si>
  <si>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</si>
  <si>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</si>
  <si>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</si>
  <si>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</si>
  <si>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</si>
  <si>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</si>
  <si>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</si>
  <si>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</si>
  <si>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</si>
  <si>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</si>
  <si>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</si>
  <si>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</si>
  <si>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</si>
  <si>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</si>
  <si>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</si>
  <si>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</si>
  <si>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</si>
  <si>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</si>
  <si>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</si>
  <si>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</si>
  <si>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</si>
  <si>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</si>
  <si>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</si>
  <si>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</si>
  <si>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</si>
  <si>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</si>
  <si>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</si>
  <si>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</si>
  <si>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</si>
  <si>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</si>
  <si>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</si>
  <si>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</si>
  <si>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</si>
  <si>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</si>
  <si>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</si>
  <si>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</si>
  <si>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</si>
  <si>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</si>
  <si>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</si>
  <si>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</si>
  <si>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</si>
  <si>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</si>
  <si>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</si>
  <si>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</si>
  <si>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</si>
  <si>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</si>
  <si>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</si>
  <si>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</si>
  <si>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</si>
  <si>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</si>
  <si>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</si>
  <si>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</si>
  <si>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</si>
  <si>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</si>
  <si>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</si>
  <si>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</si>
  <si>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</si>
  <si>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</si>
  <si>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</si>
  <si>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</si>
  <si>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</si>
  <si>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</si>
  <si>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</si>
  <si>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</si>
  <si>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</si>
  <si>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</si>
  <si>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</si>
  <si>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</si>
  <si>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</si>
  <si>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</si>
  <si>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</si>
  <si>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</si>
  <si>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</si>
  <si>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</si>
  <si>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</si>
  <si>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</si>
  <si>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</si>
  <si>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</si>
  <si>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</si>
  <si>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</si>
  <si>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</si>
  <si>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</si>
  <si>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</si>
  <si>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</si>
  <si>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</si>
  <si>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</si>
  <si>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</si>
  <si>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</si>
  <si>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</si>
  <si>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</si>
  <si>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</si>
  <si>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</si>
  <si>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</si>
  <si>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</si>
  <si>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</si>
  <si>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</si>
  <si>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</si>
  <si>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</si>
  <si>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</si>
  <si>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</si>
  <si>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</si>
  <si>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</si>
  <si>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</si>
  <si>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</si>
  <si>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</si>
  <si>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</si>
  <si>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</si>
  <si>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</si>
  <si>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</si>
  <si>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</si>
  <si>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</si>
  <si>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</si>
  <si>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</si>
  <si>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</si>
  <si>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</si>
  <si>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</si>
  <si>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</si>
  <si>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</si>
  <si>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</si>
  <si>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</si>
  <si>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</si>
  <si>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</si>
  <si>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</si>
  <si>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</si>
  <si>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</si>
  <si>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</si>
  <si>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</si>
  <si>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</si>
  <si>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</si>
  <si>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</si>
  <si>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</si>
  <si>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</si>
  <si>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</si>
  <si>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</si>
  <si>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</si>
  <si>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</si>
  <si>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</si>
  <si>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</si>
  <si>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</si>
  <si>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</si>
  <si>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</si>
  <si>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</si>
  <si>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</si>
  <si>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</si>
  <si>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</si>
  <si>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</si>
  <si>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</si>
  <si>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</si>
  <si>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</si>
  <si>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</si>
  <si>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</si>
  <si>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</si>
  <si>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</si>
  <si>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</si>
  <si>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</si>
  <si>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</si>
  <si>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</si>
  <si>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</si>
  <si>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</si>
  <si>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</si>
  <si>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</si>
  <si>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</si>
  <si>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</si>
  <si>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</si>
  <si>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</si>
  <si>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</si>
  <si>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</si>
  <si>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</si>
  <si>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</si>
  <si>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</si>
  <si>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</si>
  <si>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</si>
  <si>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</si>
  <si>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</si>
  <si>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</si>
  <si>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</si>
  <si>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</si>
  <si>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</si>
  <si>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</si>
  <si>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</si>
  <si>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</si>
  <si>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</si>
  <si>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</si>
  <si>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</si>
  <si>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</si>
  <si>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</si>
  <si>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</si>
  <si>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</si>
  <si>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</si>
  <si>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</si>
  <si>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</si>
  <si>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</si>
  <si>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</si>
  <si>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</si>
  <si>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</si>
  <si>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</si>
  <si>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</si>
  <si>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</si>
  <si>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</si>
  <si>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</si>
  <si>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</si>
  <si>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</si>
  <si>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</si>
  <si>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</si>
  <si>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</si>
  <si>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</si>
  <si>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</si>
  <si>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</si>
  <si>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</si>
  <si>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</si>
  <si>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</si>
  <si>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</si>
  <si>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</si>
  <si>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</si>
  <si>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</si>
  <si>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</si>
  <si>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</si>
  <si>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</si>
  <si>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</si>
  <si>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</si>
  <si>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</si>
  <si>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</si>
  <si>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</si>
  <si>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</si>
  <si>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</si>
  <si>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</si>
  <si>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</si>
  <si>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</si>
  <si>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</si>
  <si>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</si>
  <si>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</si>
  <si>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</si>
  <si>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</si>
  <si>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 xml:space="preserve">NO PCM </t>
  </si>
  <si>
    <t>Module faulty under arrange  /team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</si>
  <si>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</si>
  <si>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</si>
  <si>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</si>
  <si>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</si>
  <si>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</si>
  <si>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</si>
  <si>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</si>
  <si>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</si>
  <si>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</si>
  <si>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</si>
  <si>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 xml:space="preserve">MKJD0570
</t>
  </si>
  <si>
    <t>PCM-20251116-00002074</t>
  </si>
  <si>
    <t>site under night access due to Site located in deep valleys &amp; dangerous area // team will check by morining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</si>
</sst>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8" fillId="7" borderId="8"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9" totalsRowShown="0" headerRowDxfId="15" dataDxfId="14" headerRowBorderDxfId="12" tableBorderDxfId="13">
  <autoFilter ref="A1:L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314.97164027777762</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45977.920066203704</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45977.920066203704</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45977.920066203704</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45977.920066203704</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45977.920066203704</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45977.920066203704</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45977.920066203704</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45977.920066203704</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45977.920066203704</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45977.920066203704</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45977.920066203704</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45977.920066203704</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45977.920066203704</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45977.920066203704</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45977.920066203704</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45977.920066203704</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45977.920066203704</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45977.920066203704</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45977.920066203704</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45977.920066203704</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45977.920066203704</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45977.920066203704</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45977.920066203704</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45977.920066203704</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45977.920066203704</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45977.920066203704</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45977.920066203704</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45977.920066203704</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45977.920066203704</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45977.920066203704</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45977.920066203704</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45977.920066203704</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45977.920066203704</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45977.920066203704</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45977.920066203704</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45977.920066203704</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45977.920066203704</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45977.920066203704</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45977.920066203704</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45977.920066203704</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45977.920066203704</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45977.920066203704</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45977.920066203704</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45977.920066203704</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45977.920066203704</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45977.920066203704</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45977.920066203704</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45977.920066203704</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45977.920066203704</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45977.920066203704</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45977.920066203704</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45977.920066203704</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45977.920066203704</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45977.920066203704</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45977.920066203704</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45977.920066203704</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45977.920066203704</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45977.920066203704</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45977.920066203704</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45977.920066203704</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45977.920066203704</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45977.920066203704</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45977.920066203704</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45977.920066203704</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45977.920066203704</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45977.920066203704</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45977.920066203704</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45977.920066203704</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45977.920066203704</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45977.920066203704</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45977.920066203704</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45977.920066203704</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45977.920066203704</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45977.920066203704</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EED51047-F55E-41ED-B38D-88B093C972B5}"/>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152.92022824074229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1.4837236111125094</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45977.920066203704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45977.920066203704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43"/>
      <c r="E7" s="103"/>
      <c r="F7" s="104"/>
      <c r="G7" s="105">
        <f ca="1">IFERROR(NOW()-F7,"-")</f>
        <v>45977.920066203704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45977.920066203704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45977.920066203704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45977.920066203704</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41" t="str">
        <f>IFERROR(VLOOKUP(D11,DB!A:K,11,0),"")</f>
        <v/>
      </c>
      <c r="C11" s="18"/>
      <c r="D11" s="18"/>
      <c r="E11" s="103"/>
      <c r="F11" s="104"/>
      <c r="G11" s="105">
        <f ca="1">IFERROR(NOW()-F11,"-")</f>
        <v>45977.920066203704</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45977.920066203704</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45977.920066203704</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45977.920066203704</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45977.920066203704</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45977.920066203704</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45977.920066203704</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45977.920066203704</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45977.920066203704</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45977.920066203704</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45977.920066203704</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45977.920066203704</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45977.920066203704</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45977.920066203704</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45977.920066203704</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45977.920066203704</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45977.920066203704</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45977.920066203704</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45977.920066203704</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45977.920066203704</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45977.920066203704</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45977.920066203704</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45977.920066203704</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45977.920066203704</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45977.920066203704</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45977.920066203704</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45977.920066203704</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45977.920066203704</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45977.920066203704</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45977.920066203704</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45977.920066203704</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45977.920066203704</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45977.920066203704</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45977.920066203704</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45977.920066203704</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45977.920066203704</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45977.920066203704</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45977.920066203704</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45977.920066203704</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45977.920066203704</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45977.920066203704</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45977.920066203704</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45977.920066203704</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45977.920066203704</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45977.920066203704</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45977.920066203704</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45977.920066203704</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45977.920066203704</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45977.920066203704</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45977.920066203704</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45977.920066203704</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45977.920066203704</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45977.920066203704</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45977.920066203704</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45977.920066203704</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45977.920066203704</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45977.920066203704</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45977.920066203704</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45977.920066203704</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45977.920066203704</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45977.920066203704</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45977.920066203704</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45977.920066203704</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45977.920066203704</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45977.920066203704</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45977.920066203704</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45977.920066203704</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45977.920066203704</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45977.920066203704</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45977.920066203704</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45977.920066203704</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45977.920066203704</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45977.920066203704</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45977.920066203704</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45977.920066203704</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45977.920066203704</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45977.920066203704</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45977.920066203704</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45977.920066203704</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45977.920066203704</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45977.920066203704</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45977.920066203704</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45977.920066203704</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45977.920066203704</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45977.920066203704</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45977.920066203704</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45977.920066203704</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45977.920066203704</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45977.920066203704</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45977.920066203704</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45977.920066203704</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45977.920066203704</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45977.920066203704</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45977.920066203704</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45977.920066203704</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45977.920066203704</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45977.920066203704</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45977.920066203704</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45977.920066203704</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45977.920066203704</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45977.920066203704</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45977.920066203704</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45977.920066203704</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45977.920066203704</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45977.920066203704</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45977.920066203704</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45977.920066203704</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45977.920066203704</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45977.920066203704</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45977.920066203704</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45977.920066203704</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45977.920066203704</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45977.920066203704</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45977.920066203704</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45977.920066203704</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45977.920066203704</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45977.920066203704</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45977.920066203704</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45977.920066203704</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45977.920066203704</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45977.920066203704</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45977.920066203704</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45977.920066203704</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45977.920066203704</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45977.920066203704</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45977.920066203704</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45977.920066203704</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45977.920066203704</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45977.920066203704</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45977.920066203704</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45977.920066203704</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45977.920066203704</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45977.920066203704</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45977.920066203704</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45977.920066203704</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45977.920066203704</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45977.920066203704</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45977.920066203704</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45977.920066203704</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45977.920066203704</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45977.920066203704</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45977.920066203704</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45977.920066203704</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45977.920066203704</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45977.920066203704</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45977.920066203704</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45977.920066203704</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45977.920066203704</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45977.920066203704</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45977.920066203704</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45977.920066203704</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45977.920066203704</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45977.920066203704</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45977.920066203704</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45977.920066203704</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45977.920066203704</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45977.920066203704</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45977.920066203704</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45977.920066203704</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45977.920066203704</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45977.920066203704</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45977.920066203704</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45977.920066203704</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45977.920066203704</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45977.920066203704</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45977.920066203704</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45977.920066203704</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45977.920066203704</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45977.920066203704</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45977.920066203704</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45977.920066203704</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45977.920066203704</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45977.920066203704</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45977.920066203704</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45977.920066203704</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45977.920066203704</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45977.920066203704</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45977.920066203704</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45977.920066203704</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45977.920066203704</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45977.920066203704</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45977.920066203704</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45977.920066203704</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45977.920066203704</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45977.920066203704</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45977.920066203704</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45977.920066203704</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45977.920066203704</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45977.920066203704</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45977.920066203704</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45977.920066203704</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45977.920066203704</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45977.920066203704</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45977.920066203704</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45977.920066203704</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45977.920066203704</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45977.920066203704</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45977.920066203704</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45977.920066203704</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45977.920066203704</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45977.920066203704</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45977.920066203704</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45977.920066203704</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45977.920066203704</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45977.920066203704</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45977.920066203704</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45977.920066203704</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45977.920066203704</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45977.920066203704</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45977.920066203704</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1" t="str">
        <f>IFERROR(VLOOKUP(D221,DB!A:K,11,0),"")</f>
        <v/>
      </c>
      <c r="C221" s="18"/>
      <c r="D221" s="18"/>
      <c r="E221" s="103"/>
      <c r="F221" s="104"/>
      <c r="G221" s="105">
        <f ca="1">IFERROR(NOW()-F221,"-")</f>
        <v>45977.920066203704</v>
      </c>
      <c r="H221" s="104"/>
      <c r="I221" s="141" t="str">
        <f>IFERROR(VLOOKUP(D221,DB!A:F,6,0),"")</f>
        <v/>
      </c>
      <c r="J221" s="141" t="str">
        <f>IFERROR(VLOOKUP(D221,DB!A:G,7,0),"")</f>
        <v/>
      </c>
      <c r="K221" s="19"/>
      <c r="L221" s="141"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45977.920066203704</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45977.920066203704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45977.920066203704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45977.920066203704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45977.920066203704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45977.920066203704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45977.920066203704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45977.920066203704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45977.920066203704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45977.920066203704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45977.920066203704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45977.920066203704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45977.920066203704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45977.920066203704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45977.920066203704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45977.920066203704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45977.920066203704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45977.920066203704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45977.920066203704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45977.920066203704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45977.920066203704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45977.920066203704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45977.920066203704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45977.920066203704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45977.920066203704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45977.920066203704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45977.920066203704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45977.920066203704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45977.920066203704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45977.920066203704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45977.920066203704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45977.920066203704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45977.920066203704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45977.920066203704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45977.920066203704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45977.920066203704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45977.920066203704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45977.920066203704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45977.920066203704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45977.920066203704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45977.920066203704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45977.920066203704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45977.920066203704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45977.920066203704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45977.920066203704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45977.920066203704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45977.920066203704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45977.920066203704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45977.920066203704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45977.920066203704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45977.920066203704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45977.920066203704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45977.920066203704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45977.920066203704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45977.920066203704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45977.920066203704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45977.920066203704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45977.920066203704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45977.920066203704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45977.920066203704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45977.920066203704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45977.920066203704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45977.920066203704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45977.920066203704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45977.920066203704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45977.920066203704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45977.920066203704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45977.920066203704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45977.920066203704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45977.920066203704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45977.920066203704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45977.920066203704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45977.920066203704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45977.920066203704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45977.920066203704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45977.920066203704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45977.920066203704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45977.920066203704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45977.920066203704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45977.920066203704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45977.920066203704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45977.920066203704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45977.920066203704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45977.920066203704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45977.920066203704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45977.920066203704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45977.920066203704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45977.920066203704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45977.920066203704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45977.920066203704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45977.920066203704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45977.920066203704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45977.920066203704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45977.920066203704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45977.920066203704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45977.920066203704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45977.920066203704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45977.920066203704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45977.920066203704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45977.920066203704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45977.920066203704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45977.920066203704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45977.920066203704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45977.920066203704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45977.920066203704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45977.920066203704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45977.920066203704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45977.920066203704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45977.920066203704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45977.920066203704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45977.920066203704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45977.920066203704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45977.920066203704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45977.920066203704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45977.920066203704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45977.920066203704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45977.920066203704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45977.920066203704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45977.920066203704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45977.920066203704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45977.920066203704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45977.920066203704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45977.920066203704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45977.920066203704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45977.920066203704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45977.920066203704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45977.920066203704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45977.920066203704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45977.920066203704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45977.920066203704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45977.920066203704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45977.920066203704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45977.920066203704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45977.920066203704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45977.920066203704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45977.920066203704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45977.920066203704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45977.920066203704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45977.920066203704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45977.920066203704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45977.920066203704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45977.920066203704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45977.920066203704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45977.920066203704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45977.920066203704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45977.920066203704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45977.920066203704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45977.920066203704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45977.920066203704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45977.920066203704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45977.920066203704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45977.920066203704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45977.920066203704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45977.920066203704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45977.920066203704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45977.920066203704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45977.920066203704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45977.920066203704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45977.920066203704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45977.920066203704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45977.920066203704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45977.920066203704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45977.920066203704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45977.920066203704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45977.920066203704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45977.920066203704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45977.920066203704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45977.920066203704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45977.920066203704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45977.920066203704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45977.920066203704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45977.920066203704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45977.920066203704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45977.920066203704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45977.920066203704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45977.920066203704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45977.920066203704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45977.920066203704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45977.920066203704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45977.920066203704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45977.920066203704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45977.920066203704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45977.920066203704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45977.920066203704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45977.920066203704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45977.920066203704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45977.920066203704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45977.920066203704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45977.920066203704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45977.920066203704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45977.920066203704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45977.920066203704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45977.920066203704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45977.920066203704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45977.920066203704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45977.920066203704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45977.920066203704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45977.920066203704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45977.920066203704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45977.920066203704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45977.920066203704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45977.920066203704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45977.920066203704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45977.920066203704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45977.920066203704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45977.920066203704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45977.920066203704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45977.920066203704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45977.920066203704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45977.920066203704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45977.920066203704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45977.920066203704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45977.920066203704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45977.920066203704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45977.920066203704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45977.920066203704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45977.920066203704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45977.920066203704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45977.920066203704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45977.920066203704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45977.920066203704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45977.920066203704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45977.920066203704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45977.920066203704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45977.920066203704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45977.920066203704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45977.920066203704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45977.920066203704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45977.920066203704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45977.920066203704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45977.920066203704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45977.920066203704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45977.920066203704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45977.920066203704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45977.920066203704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45977.920066203704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45977.920066203704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45977.920066203704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45977.920066203704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45977.920066203704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45977.920066203704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45977.920066203704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45977.920066203704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45977.920066203704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45977.920066203704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45977.920066203704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45977.920066203704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45977.920066203704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45977.920066203704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45977.920066203704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45977.920066203704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45977.920066203704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45977.920066203704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45977.920066203704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45977.920066203704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45977.920066203704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45977.920066203704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45977.920066203704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45977.920066203704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45977.920066203704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45977.920066203704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45977.920066203704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45977.920066203704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45977.920066203704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45977.920066203704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45977.920066203704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45977.920066203704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45977.920066203704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45977.920066203704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45977.920066203704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45977.920066203704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45977.920066203704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45977.920066203704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45977.920066203704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45977.920066203704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45977.920066203704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45977.920066203704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45977.920066203704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45977.920066203704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45977.920066203704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45977.920066203704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45977.920066203704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45977.920066203704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45977.920066203704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45977.920066203704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45977.920066203704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45977.920066203704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45977.920066203704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45977.920066203704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45977.920066203704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45977.920066203704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45977.920066203704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45977.920066203704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45977.920066203704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45977.920066203704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45977.920066203704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45977.920066203704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45977.920066203704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45977.920066203704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45977.920066203704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45977.920066203704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45977.920066203704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45977.920066203704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45977.920066203704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45977.920066203704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45977.920066203704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45977.920066203704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45977.920066203704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45977.920066203704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45977.920066203704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45977.920066203704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45977.920066203704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45977.920066203704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45977.920066203704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45977.920066203704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45977.920066203704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45977.920066203704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45977.920066203704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45977.920066203704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45977.920066203704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45977.920066203704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45977.920066203704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45977.920066203704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45977.920066203704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45977.920066203704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45977.920066203704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45977.920066203704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45977.920066203704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45977.920066203704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45977.920066203704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45977.920066203704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45977.920066203704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45977.920066203704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45977.920066203704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45977.920066203704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45977.920066203704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45977.920066203704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45977.920066203704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45977.920066203704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45977.920066203704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45977.920066203704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45977.920066203704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45977.920066203704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45977.920066203704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45977.920066203704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45977.920066203704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45977.920066203704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45977.920066203704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45977.920066203704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45977.920066203704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45977.920066203704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45977.920066203704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45977.920066203704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45977.920066203704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45977.920066203704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45977.920066203704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45977.920066203704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45977.920066203704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45977.920066203704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45977.920066203704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45977.920066203704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45977.920066203704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45977.920066203704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45977.920066203704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45977.920066203704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45977.920066203704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45977.920066203704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45977.920066203704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45977.920066203704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45977.920066203704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45977.920066203704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45977.920066203704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45977.920066203704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45977.920066203704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45977.920066203704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45977.920066203704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45977.920066203704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45977.920066203704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45977.920066203704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45977.920066203704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45977.920066203704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45977.920066203704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45977.920066203704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45977.920066203704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45977.920066203704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45977.920066203704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45977.920066203704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45977.920066203704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45977.920066203704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45977.920066203704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45977.920066203704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45977.920066203704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45977.920066203704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45977.920066203704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45977.920066203704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45977.920066203704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45977.920066203704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45977.920066203704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45977.920066203704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45977.920066203704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45977.920066203704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45977.920066203704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45977.920066203704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45977.920066203704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45977.920066203704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45977.920066203704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45977.920066203704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45977.920066203704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45977.920066203704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45977.920066203704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45977.920066203704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45977.920066203704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45977.920066203704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45977.920066203704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45977.920066203704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45977.920066203704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45977.920066203704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45977.920066203704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45977.920066203704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45977.920066203704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45977.920066203704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45977.920066203704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45977.920066203704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45977.920066203704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45977.920066203704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45977.920066203704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45977.920066203704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45977.920066203704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45977.920066203704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45977.920066203704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45977.920066203704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45977.920066203704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45977.920066203704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45977.920066203704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45977.920066203704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45977.920066203704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45977.920066203704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45977.920066203704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45977.920066203704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45977.920066203704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45977.920066203704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45977.920066203704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45977.920066203704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45977.920066203704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45977.920066203704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45977.920066203704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45977.920066203704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45977.920066203704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45977.920066203704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45977.920066203704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45977.920066203704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45977.920066203704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45977.920066203704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45977.920066203704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45977.920066203704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45977.920066203704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45977.920066203704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45977.920066203704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45977.920066203704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45977.920066203704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45977.920066203704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45977.920066203704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45977.920066203704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45977.920066203704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45977.920066203704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45977.920066203704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45977.920066203704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45977.920066203704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45977.920066203704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45977.920066203704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45977.920066203704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45977.920066203704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45977.920066203704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45977.920066203704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45977.920066203704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45977.920066203704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45977.920066203704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45977.920066203704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45977.920066203704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45977.920066203704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45977.920066203704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45977.920066203704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45977.920066203704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45977.920066203704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45977.920066203704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45977.920066203704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45977.920066203704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45977.920066203704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45977.920066203704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45977.920066203704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45977.920066203704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45977.920066203704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45977.920066203704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45977.920066203704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45977.920066203704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45977.920066203704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45977.920066203704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45977.920066203704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45977.920066203704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45977.920066203704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45977.920066203704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45977.920066203704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45977.920066203704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45977.920066203704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45977.920066203704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45977.920066203704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45977.920066203704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45977.920066203704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45977.920066203704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45977.920066203704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45977.920066203704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45977.920066203704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45977.920066203704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45977.920066203704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45977.920066203704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45977.920066203704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45977.920066203704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45977.920066203704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45977.920066203704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45977.920066203704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45977.920066203704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45977.920066203704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45977.920066203704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45977.920066203704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45977.920066203704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45977.920066203704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45977.920066203704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45977.920066203704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45977.920066203704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45977.920066203704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45977.920066203704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45977.920066203704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45977.920066203704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45977.920066203704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45977.920066203704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45977.920066203704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45977.920066203704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45977.920066203704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45977.920066203704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45977.920066203704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45977.920066203704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45977.920066203704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45977.920066203704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45977.920066203704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45977.920066203704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45977.920066203704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45977.920066203704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45977.920066203704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45977.920066203704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45977.920066203704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45977.920066203704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45977.920066203704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45977.920066203704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45977.920066203704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45977.920066203704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45977.920066203704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45977.920066203704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45977.920066203704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45977.920066203704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45977.920066203704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45977.920066203704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45977.920066203704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45977.920066203704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45977.920066203704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45977.920066203704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45977.920066203704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45977.920066203704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45977.920066203704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45977.920066203704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45977.920066203704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45977.920066203704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45977.920066203704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45977.920066203704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45977.920066203704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45977.920066203704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45977.920066203704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45977.920066203704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45977.920066203704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45977.920066203704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45977.920066203704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45977.920066203704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45977.920066203704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45977.920066203704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45977.920066203704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45977.920066203704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45977.920066203704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45977.920066203704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45977.920066203704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45977.920066203704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45977.920066203704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45977.920066203704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45977.920066203704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45977.920066203704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45977.920066203704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45977.920066203704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45977.920066203704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45977.920066203704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45977.920066203704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45977.920066203704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45977.920066203704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45977.920066203704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45977.920066203704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45977.920066203704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45977.920066203704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45977.920066203704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45977.920066203704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45977.920066203704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45977.920066203704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45977.920066203704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45977.920066203704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45977.920066203704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45977.920066203704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45977.920066203704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45977.920066203704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45977.920066203704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45977.920066203704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45977.920066203704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45977.920066203704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45977.920066203704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45977.920066203704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45977.920066203704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45977.920066203704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45977.920066203704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45977.920066203704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45977.920066203704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45977.920066203704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45977.920066203704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45977.920066203704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45977.920066203704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45977.920066203704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45977.920066203704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45977.920066203704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45977.920066203704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45977.920066203704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45977.920066203704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45977.920066203704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45977.920066203704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45977.920066203704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45977.920066203704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45977.920066203704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45977.920066203704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45977.920066203704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45977.920066203704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45977.920066203704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45977.920066203704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45977.920066203704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45977.920066203704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45977.920066203704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45977.920066203704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45977.920066203704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45977.920066203704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45977.920066203704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45977.920066203704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45977.920066203704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45977.920066203704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45977.920066203704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45977.920066203704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45977.920066203704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45977.920066203704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45977.920066203704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45977.920066203704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45977.920066203704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45977.920066203704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45977.920066203704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45977.920066203704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45977.920066203704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45977.920066203704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45977.920066203704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45977.920066203704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45977.920066203704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45977.920066203704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45977.920066203704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45977.920066203704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45977.920066203704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45977.920066203704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45977.920066203704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45977.920066203704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45977.920066203704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45977.920066203704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45977.920066203704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45977.920066203704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45977.920066203704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45977.920066203704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45977.920066203704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45977.920066203704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45977.920066203704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45977.920066203704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45977.920066203704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45977.920066203704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45977.920066203704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45977.920066203704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45977.920066203704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45977.920066203704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45977.920066203704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45977.920066203704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45977.920066203704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45977.920066203704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45977.920066203704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45977.920066203704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45977.920066203704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45977.920066203704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45977.920066203704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45977.920066203704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45977.920066203704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45977.920066203704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45977.920066203704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45977.920066203704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45977.920066203704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45977.920066203704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45977.920066203704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45977.920066203704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45977.920066203704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45977.920066203704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45977.920066203704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45977.920066203704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45977.920066203704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45977.920066203704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45977.920066203704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45977.920066203704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45977.920066203704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45977.920066203704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45977.920066203704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45977.920066203704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45977.920066203704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45977.920066203704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45977.920066203704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45977.920066203704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45977.920066203704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45977.920066203704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45977.920066203704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45977.920066203704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45977.920066203704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45977.920066203704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45977.920066203704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45977.920066203704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45977.920066203704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45977.920066203704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45977.920066203704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45977.920066203704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45977.920066203704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45977.920066203704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45977.920066203704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45977.920066203704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45977.920066203704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45977.920066203704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45977.920066203704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45977.920066203704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45977.920066203704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45977.920066203704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45977.920066203704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45977.920066203704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45977.920066203704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45977.920066203704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45977.920066203704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45977.920066203704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45977.920066203704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45977.920066203704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45977.920066203704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45977.920066203704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45977.920066203704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45977.920066203704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45977.920066203704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45977.920066203704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45977.920066203704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45977.920066203704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45977.920066203704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45977.920066203704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45977.920066203704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45977.920066203704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45977.920066203704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45977.920066203704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45977.920066203704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45977.920066203704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45977.920066203704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45977.920066203704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45977.920066203704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45977.920066203704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45977.920066203704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45977.920066203704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45977.920066203704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45977.920066203704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45977.920066203704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45977.920066203704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45977.920066203704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45977.920066203704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45977.920066203704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45977.920066203704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45977.920066203704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45977.920066203704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45977.920066203704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45977.920066203704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45977.920066203704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45977.920066203704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45977.920066203704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45977.920066203704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45977.920066203704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45977.920066203704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45977.920066203704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45977.920066203704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45977.920066203704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45977.920066203704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45977.920066203704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45977.920066203704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45977.920066203704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45977.920066203704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45977.920066203704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45977.920066203704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45977.920066203704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45977.920066203704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45977.920066203704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45977.920066203704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45977.920066203704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45977.920066203704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45977.920066203704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45977.920066203704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45977.920066203704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45977.920066203704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45977.920066203704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45977.920066203704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45977.920066203704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45977.920066203704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45977.920066203704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45977.920066203704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45977.920066203704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45977.920066203704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45977.920066203704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45977.920066203704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45977.920066203704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45977.920066203704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45977.920066203704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45977.920066203704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45977.920066203704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45977.920066203704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45977.920066203704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45977.920066203704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45977.920066203704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45977.920066203704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45977.920066203704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45977.920066203704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45977.920066203704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45977.920066203704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45977.920066203704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45977.920066203704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45977.920066203704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45977.920066203704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45977.920066203704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45977.920066203704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45977.920066203704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45977.920066203704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45977.920066203704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45977.920066203704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45977.920066203704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45977.920066203704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45977.920066203704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45977.920066203704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45977.920066203704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45977.920066203704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45977.920066203704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45977.920066203704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45977.920066203704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45977.920066203704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45977.920066203704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45977.920066203704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45977.920066203704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45977.920066203704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45977.920066203704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45977.920066203704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45977.920066203704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45977.920066203704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45977.920066203704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45977.920066203704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45977.920066203704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45977.920066203704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45977.920066203704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45977.920066203704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45977.920066203704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45977.920066203704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45977.920066203704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45977.920066203704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45977.920066203704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45977.920066203704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45977.920066203704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45977.920066203704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45977.920066203704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45977.920066203704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45977.920066203704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45977.920066203704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45977.920066203704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45977.920066203704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45977.920066203704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45977.920066203704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45977.920066203704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45977.920066203704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45977.920066203704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45977.920066203704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45977.920066203704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45977.920066203704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45977.920066203704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45977.920066203704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45977.920066203704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45977.920066203704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45977.920066203704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45977.920066203704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45977.920066203704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45977.920066203704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45977.920066203704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45977.920066203704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45977.920066203704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45977.920066203704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45977.920066203704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45977.920066203704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45977.920066203704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45977.920066203704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45977.920066203704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45977.920066203704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45977.920066203704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45977.920066203704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45977.920066203704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45977.920066203704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45977.920066203704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45977.920066203704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45977.920066203704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45977.920066203704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45977.920066203704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45977.920066203704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45977.920066203704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45977.920066203704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45977.920066203704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45977.920066203704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45977.920066203704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45977.920066203704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45977.920066203704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45977.920066203704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45977.920066203704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45977.920066203704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45977.920066203704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45977.920066203704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45977.920066203704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45977.920066203704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45977.920066203704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45977.920066203704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45977.920066203704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45977.920066203704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45977.920066203704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45977.920066203704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45977.920066203704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45977.920066203704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45977.920066203704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45977.920066203704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45977.920066203704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45977.920066203704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45977.920066203704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45977.920066203704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45977.920066203704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45977.920066203704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45977.920066203704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45977.920066203704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45977.920066203704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45977.920066203704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45977.920066203704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45977.920066203704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45977.920066203704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45977.920066203704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45977.920066203704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45977.920066203704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45977.920066203704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45977.920066203704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45977.920066203704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45977.920066203704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45977.920066203704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45977.920066203704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45977.920066203704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45977.920066203704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45977.920066203704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45977.920066203704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45977.920066203704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45977.920066203704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45977.920066203704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45977.920066203704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45977.920066203704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45977.920066203704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45977.920066203704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45977.920066203704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45977.920066203704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45977.920066203704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45977.920066203704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45977.920066203704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45977.920066203704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45977.920066203704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45977.920066203704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45977.920066203704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45977.920066203704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45977.920066203704</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274.43934861110756</v>
      </c>
      <c r="H2" s="96">
        <v>45703.474768518521</v>
      </c>
      <c r="I2" s="96" t="str">
        <f>IFERROR(VLOOKUP(D2,DB!A:F,6,0),"")</f>
        <v>SCECO</v>
      </c>
      <c r="J2" s="96" t="str">
        <f>IFERROR(VLOOKUP(D2,DB!A:G,7,0),"")</f>
        <v>Dead</v>
      </c>
      <c r="K2" s="98" t="s">
        <v>39108</v>
      </c>
      <c r="L2" s="92" t="str">
        <f>IFERROR(VLOOKUP(D2,DB!A:I,9,0),"")</f>
        <v>Latis</v>
      </c>
    </row>
    <row r="3" spans="1:16" ht="15" customHeight="1">
      <c r="A3" s="116" t="s">
        <v>39109</v>
      </c>
      <c r="B3" s="116" t="str">
        <f>IFERROR(VLOOKUP(D3,DB!A:K,11,0),"")</f>
        <v>R4</v>
      </c>
      <c r="C3" s="94">
        <v>2</v>
      </c>
      <c r="D3" s="92" t="s">
        <v>34889</v>
      </c>
      <c r="E3" s="95" t="s">
        <v>39021</v>
      </c>
      <c r="F3" s="96"/>
      <c r="G3" s="97">
        <f ca="1">IFERROR(NOW()-F3,"")</f>
        <v>45977.920066203704</v>
      </c>
      <c r="H3" s="96">
        <v>45977.858425925922</v>
      </c>
      <c r="I3" s="116" t="str">
        <f>IFERROR(VLOOKUP(D3,DB!A:F,6,0),"")</f>
        <v>SCECO</v>
      </c>
      <c r="J3" s="116" t="str">
        <f>IFERROR(VLOOKUP(D3,DB!A:G,7,0),"")</f>
        <v>Vandalized</v>
      </c>
      <c r="K3" s="98" t="s">
        <v>39110</v>
      </c>
      <c r="L3" s="92" t="str">
        <f>IFERROR(VLOOKUP(D3,DB!A:I,9,0),"")</f>
        <v>Latis</v>
      </c>
    </row>
    <row r="4" spans="1:16" ht="15" customHeight="1">
      <c r="A4" s="116"/>
      <c r="B4" s="116" t="str">
        <f>IFERROR(VLOOKUP(D4,DB!A:K,11,0),"")</f>
        <v/>
      </c>
      <c r="C4" s="94"/>
      <c r="D4" s="92"/>
      <c r="E4" s="95"/>
      <c r="F4" s="96"/>
      <c r="G4" s="97">
        <f ca="1">IFERROR(NOW()-F4,"")</f>
        <v>45977.920066203704</v>
      </c>
      <c r="H4" s="96"/>
      <c r="I4" s="116" t="str">
        <f>IFERROR(VLOOKUP(D4,DB!A:F,6,0),"")</f>
        <v/>
      </c>
      <c r="J4" s="116" t="str">
        <f>IFERROR(VLOOKUP(D4,DB!A:G,7,0),"")</f>
        <v/>
      </c>
      <c r="K4" s="98"/>
      <c r="L4" s="92" t="str">
        <f>IFERROR(VLOOKUP(D4,DB!A:I,9,0),"")</f>
        <v/>
      </c>
    </row>
    <row r="5" spans="1:16" ht="15" customHeight="1">
      <c r="A5" s="116"/>
      <c r="B5" s="116" t="str">
        <f>IFERROR(VLOOKUP(D5,DB!A:K,11,0),"")</f>
        <v/>
      </c>
      <c r="C5" s="94"/>
      <c r="D5" s="98"/>
      <c r="E5" s="95"/>
      <c r="F5" s="96"/>
      <c r="G5" s="97">
        <f ca="1">IFERROR(NOW()-F5,"")</f>
        <v>45977.920066203704</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45977.920066203704</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45977.920066203704</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45977.920066203704</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45977.920066203704</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45977.920066203704</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45977.920066203704</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45977.920066203704</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45977.920066203704</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45977.920066203704</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45977.920066203704</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45977.920066203704</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45977.920066203704</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45977.920066203704</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45977.920066203704</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45977.920066203704</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45977.920066203704</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45977.920066203704</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45977.920066203704</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45977.920066203704</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45977.920066203704</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45977.920066203704</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45977.920066203704</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45977.920066203704</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45977.920066203704</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45977.920066203704</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45977.920066203704</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45977.920066203704</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45977.920066203704</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45977.920066203704</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45977.920066203704</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45977.920066203704</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45977.920066203704</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45977.920066203704</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45977.920066203704</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45977.920066203704</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45977.920066203704</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45977.920066203704</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45977.920066203704</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45977.920066203704</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45977.920066203704</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45977.920066203704</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45977.920066203704</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45977.920066203704</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45977.920066203704</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45977.920066203704</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45977.920066203704</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45977.920066203704</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45977.920066203704</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45977.920066203704</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45977.920066203704</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45977.920066203704</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45977.920066203704</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45977.920066203704</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45977.920066203704</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45977.920066203704</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45977.920066203704</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45977.920066203704</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45977.920066203704</v>
      </c>
      <c r="H63" s="96"/>
      <c r="I63" s="116" t="str">
        <f>IFERROR(VLOOKUP(D63,DB!A:F,6,0),"")</f>
        <v/>
      </c>
      <c r="J63" s="116" t="str">
        <f>IFERROR(VLOOKUP(D63,DB!A:G,7,0),"")</f>
        <v/>
      </c>
      <c r="K63" s="98"/>
      <c r="L63" s="92"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86.088006018515443</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51.731188888887118</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29.25895509259135</v>
      </c>
      <c r="H4" s="111">
        <v>45948.661111111112</v>
      </c>
      <c r="I4" s="110" t="str">
        <f>IFERROR(VLOOKUP(D4,DB!A:F,6,0),"")</f>
        <v>SCECO</v>
      </c>
      <c r="J4" s="110" t="str">
        <f>IFERROR(VLOOKUP(D4,DB!A:G,7,0),"")</f>
        <v>Dead</v>
      </c>
      <c r="K4" s="110" t="s">
        <v>39116</v>
      </c>
      <c r="L4" s="110" t="str">
        <f>IFERROR(VLOOKUP(D4,DB!A:I,9,0),"")</f>
        <v>Latis</v>
      </c>
    </row>
    <row r="5" spans="1:13" ht="30.75">
      <c r="A5" s="110" t="s">
        <v>39117</v>
      </c>
      <c r="B5" s="110" t="s">
        <v>5443</v>
      </c>
      <c r="C5" s="110">
        <v>1</v>
      </c>
      <c r="D5" s="110" t="s">
        <v>32330</v>
      </c>
      <c r="E5" s="110" t="s">
        <v>39021</v>
      </c>
      <c r="F5" s="111">
        <v>45968.848599537036</v>
      </c>
      <c r="G5" s="112">
        <f t="shared" ref="G5:G23" ca="1" si="2">IFERROR(NOW()-F5,"")</f>
        <v>9.0714666666681296</v>
      </c>
      <c r="H5" s="111">
        <v>45968.827465277776</v>
      </c>
      <c r="I5" s="110" t="s">
        <v>22</v>
      </c>
      <c r="J5" s="110" t="s">
        <v>65</v>
      </c>
      <c r="K5" s="110" t="s">
        <v>39118</v>
      </c>
      <c r="L5" s="110" t="s">
        <v>8145</v>
      </c>
    </row>
    <row r="6" spans="1:13">
      <c r="A6" s="110" t="s">
        <v>39119</v>
      </c>
      <c r="B6" s="110" t="str">
        <f>IFERROR(VLOOKUP(D6,DB!A:K,11,0),"")</f>
        <v>R5</v>
      </c>
      <c r="C6" s="110">
        <v>1</v>
      </c>
      <c r="D6" s="110" t="s">
        <v>33371</v>
      </c>
      <c r="E6" s="110" t="s">
        <v>39021</v>
      </c>
      <c r="F6" s="139">
        <v>45977.514803240738</v>
      </c>
      <c r="G6" s="112">
        <f t="shared" ca="1" si="2"/>
        <v>0.405262962965935</v>
      </c>
      <c r="H6" s="139">
        <v>45977.468807870369</v>
      </c>
      <c r="I6" s="110" t="str">
        <f>IFERROR(VLOOKUP(D6,DB!A:F,6,0),"")</f>
        <v>SCECO</v>
      </c>
      <c r="J6" s="110" t="str">
        <f>IFERROR(VLOOKUP(D6,DB!A:G,7,0),"")</f>
        <v>Weak</v>
      </c>
      <c r="K6" s="110" t="s">
        <v>39120</v>
      </c>
      <c r="L6" s="110" t="str">
        <f>IFERROR(VLOOKUP(D6,DB!A:I,9,0),"")</f>
        <v>Latis</v>
      </c>
    </row>
    <row r="7" spans="1:13">
      <c r="A7" s="110"/>
      <c r="B7" s="110" t="str">
        <f>IFERROR(VLOOKUP(D7,DB!A:K,11,0),"")</f>
        <v/>
      </c>
      <c r="C7" s="110"/>
      <c r="D7" s="110"/>
      <c r="E7" s="110"/>
      <c r="F7" s="110"/>
      <c r="G7" s="112">
        <f t="shared" ca="1" si="2"/>
        <v>45977.920066203704</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45977.920066203704</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45977.920066203704</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45977.920066203704</v>
      </c>
      <c r="H10" s="110"/>
      <c r="I10" s="110" t="str">
        <f>IFERROR(VLOOKUP(D10,DB!A:F,6,0),"")</f>
        <v/>
      </c>
      <c r="J10" s="110" t="str">
        <f>IFERROR(VLOOKUP(D10,DB!A:G,7,0),"")</f>
        <v/>
      </c>
      <c r="K10" s="110"/>
      <c r="L10" s="110" t="str">
        <f>IFERROR(VLOOKUP(D10,DB!A:I,9,0),"")</f>
        <v/>
      </c>
    </row>
    <row r="11" spans="1:13" ht="30.75">
      <c r="A11" s="110"/>
      <c r="B11" s="110" t="str">
        <f>IFERROR(VLOOKUP(D11,DB!A:K,11,0),"")</f>
        <v/>
      </c>
      <c r="C11" s="110"/>
      <c r="D11" s="110" t="s">
        <v>39121</v>
      </c>
      <c r="E11" s="110"/>
      <c r="F11" s="110"/>
      <c r="G11" s="112">
        <f t="shared" ca="1" si="2"/>
        <v>45977.920066203704</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45977.920066203704</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45977.920066203704</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45977.920066203704</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45977.920066203704</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45977.920066203704</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45977.920066203704</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45977.920066203704</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45977.920066203704</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45977.920066203704</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45977.920066203704</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45977.920066203704</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45977.920066203704</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45977.920066203704</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45977.920066203704</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45977.920066203704</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45977.920066203704</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45977.920066203704</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45977.920066203704</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45977.920066203704</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45977.920066203704</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45977.920066203704</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45977.920066203704</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45977.920066203704</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45977.920066203704</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45977.920066203704</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45977.920066203704</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45977.920066203704</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45977.920066203704</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45977.920066203704</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45977.920066203704</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45977.920066203704</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45977.920066203704</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45977.920066203704</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45977.920066203704</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45977.920066203704</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45977.920066203704</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45977.920066203704</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45977.920066203704</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45977.920066203704</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45977.920066203704</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45977.920066203704</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45977.920066203704</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45977.920066203704</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45977.920066203704</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45977.920066203704</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45977.920066203704</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45977.920066203704</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45977.920066203704</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45977.920066203704</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45977.920066203704</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45977.920066203704</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45977.920066203704</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45977.920066203704</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45977.920066203704</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45977.920066203704</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45977.920066203704</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45977.920066203704</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45977.920066203704</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45977.920066203704</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45977.920066203704</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45977.920066203704</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45977.920066203704</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45977.920066203704</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45977.920066203704</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45977.920066203704</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45977.920066203704</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45977.920066203704</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45977.920066203704</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45977.920066203704</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45977.920066203704</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45977.920066203704</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45977.920066203704</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45977.920066203704</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45977.920066203704</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45977.920066203704</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45977.920066203704</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45977.920066203704</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45977.920066203704</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45977.920066203704</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45977.920066203704</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45977.920066203704</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45977.920066203704</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45977.920066203704</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45977.920066203704</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45977.920066203704</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45977.920066203704</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45977.920066203704</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45977.920066203704</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45977.920066203704</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45977.920066203704</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45977.920066203704</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45977.920066203704</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45977.920066203704</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45977.920066203704</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45977.920066203704</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45977.920066203704</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45977.920066203704</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45977.920066203704</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45977.920066203704</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45977.920066203704</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45977.920066203704</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45977.920066203704</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45977.920066203704</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45977.920066203704</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45977.920066203704</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45977.920066203704</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45977.920066203704</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45977.920066203704</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45977.920066203704</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45977.920066203704</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45977.920066203704</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45977.920066203704</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45977.920066203704</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45977.920066203704</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45977.920066203704</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45977.920066203704</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45977.920066203704</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45977.920066203704</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45977.920066203704</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45977.920066203704</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45977.920066203704</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45977.920066203704</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45977.920066203704</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45977.920066203704</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45977.920066203704</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45977.920066203704</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45977.920066203704</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45977.920066203704</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45977.920066203704</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45977.920066203704</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45977.920066203704</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45977.920066203704</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45977.920066203704</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45977.920066203704</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45977.920066203704</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45977.920066203704</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45977.920066203704</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45977.920066203704</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45977.920066203704</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45977.920066203704</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45977.920066203704</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45977.920066203704</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45977.920066203704</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45977.920066203704</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45977.920066203704</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45977.920066203704</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45977.920066203704</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45977.920066203704</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45977.920066203704</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45977.920066203704</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45977.920066203704</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45977.920066203704</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45977.920066203704</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45977.920066203704</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45977.920066203704</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45977.920066203704</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45977.920066203704</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45977.920066203704</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45977.920066203704</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39122</v>
      </c>
      <c r="B2" s="122" t="str">
        <f>IFERROR(VLOOKUP(D2,DB!A:K,11,0),"")</f>
        <v>R6</v>
      </c>
      <c r="C2" s="123">
        <v>1</v>
      </c>
      <c r="D2" s="122" t="s">
        <v>37249</v>
      </c>
      <c r="E2" s="110" t="s">
        <v>39021</v>
      </c>
      <c r="F2" s="124">
        <v>45977.825532407405</v>
      </c>
      <c r="G2" s="105">
        <f t="shared" ref="G2:G65" ca="1" si="0">IFERROR(NOW()-F2,"-")</f>
        <v>9.4533796298492234E-2</v>
      </c>
      <c r="H2" s="124">
        <v>45977.819791666669</v>
      </c>
      <c r="I2" s="122" t="str">
        <f>IFERROR(VLOOKUP(D2,DB!A:F,6,0),"")</f>
        <v>Generator-SG</v>
      </c>
      <c r="J2" s="122" t="str">
        <f>IFERROR(VLOOKUP(D2,DB!A:G,7,0),"")</f>
        <v>Vandalized</v>
      </c>
      <c r="K2" s="125" t="s">
        <v>39123</v>
      </c>
      <c r="L2" s="126" t="str">
        <f>IFERROR(VLOOKUP(D2,DB!A:I,9,0),"")</f>
        <v>Latis</v>
      </c>
    </row>
    <row r="3" spans="1:16382" ht="31.5" customHeight="1">
      <c r="A3" s="121"/>
      <c r="B3" s="122" t="str">
        <f>IFERROR(VLOOKUP(D3,DB!A:K,11,0),"")</f>
        <v/>
      </c>
      <c r="C3" s="123"/>
      <c r="D3" s="142"/>
      <c r="E3" s="110"/>
      <c r="F3" s="124"/>
      <c r="G3" s="105">
        <f t="shared" ca="1" si="0"/>
        <v>45977.920066203704</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22"/>
      <c r="E4" s="110"/>
      <c r="F4" s="124"/>
      <c r="G4" s="105">
        <f t="shared" ca="1" si="0"/>
        <v>45977.920066203704</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45977.920066203704</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45977.920066203704</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45977.920066203704</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45977.920066203704</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45977.920066203704</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45977.920066203704</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45977.920066203704</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45977.920066203704</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45977.920066203704</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45977.920066203704</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45977.920066203704</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45977.920066203704</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45977.920066203704</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45977.920066203704</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45977.920066203704</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45977.920066203704</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45977.920066203704</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45977.920066203704</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45977.920066203704</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45977.920066203704</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45977.920066203704</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45977.920066203704</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45977.920066203704</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45977.920066203704</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45977.920066203704</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45977.920066203704</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45977.920066203704</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45977.920066203704</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45977.920066203704</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45977.920066203704</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45977.920066203704</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45977.920066203704</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45977.920066203704</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45977.920066203704</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45977.920066203704</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45977.920066203704</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45977.920066203704</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45977.920066203704</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45977.920066203704</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45977.920066203704</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45977.920066203704</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45977.920066203704</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45977.920066203704</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45977.920066203704</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45977.920066203704</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45977.920066203704</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45977.920066203704</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45977.920066203704</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45977.920066203704</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45977.920066203704</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45977.920066203704</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45977.920066203704</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45977.920066203704</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45977.920066203704</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45977.920066203704</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45977.920066203704</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45977.920066203704</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45977.920066203704</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45977.920066203704</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45977.920066203704</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0"/>
        <v>45977.920066203704</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ref="G66:G99" ca="1" si="1">IFERROR(NOW()-F66,"-")</f>
        <v>45977.920066203704</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45977.920066203704</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45977.920066203704</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45977.920066203704</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45977.920066203704</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45977.920066203704</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45977.920066203704</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45977.920066203704</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45977.920066203704</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45977.920066203704</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45977.920066203704</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45977.920066203704</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45977.920066203704</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45977.920066203704</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45977.920066203704</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45977.920066203704</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45977.920066203704</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45977.920066203704</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45977.920066203704</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45977.920066203704</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45977.920066203704</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45977.920066203704</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45977.920066203704</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45977.920066203704</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45977.920066203704</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45977.920066203704</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45977.920066203704</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45977.920066203704</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45977.920066203704</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45977.920066203704</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45977.920066203704</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45977.920066203704</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45977.920066203704</v>
      </c>
      <c r="H98" s="124"/>
      <c r="I98" s="122" t="str">
        <f>IFERROR(VLOOKUP(D98,DB!A:F,6,0),"")</f>
        <v/>
      </c>
      <c r="J98" s="122" t="str">
        <f>IFERROR(VLOOKUP(D98,DB!A:G,7,0),"")</f>
        <v/>
      </c>
      <c r="K98" s="125"/>
      <c r="L98" s="126" t="str">
        <f>IFERROR(VLOOKUP(D98,DB!A:I,9,0),"")</f>
        <v/>
      </c>
    </row>
    <row r="99" spans="1:12" ht="31.5" customHeight="1">
      <c r="A99" s="121"/>
      <c r="B99" s="122" t="str">
        <f>IFERROR(VLOOKUP(D99,DB!A:K,11,0),"")</f>
        <v/>
      </c>
      <c r="C99" s="123"/>
      <c r="D99" s="122"/>
      <c r="E99" s="110"/>
      <c r="F99" s="124"/>
      <c r="G99" s="105">
        <f t="shared" ca="1" si="1"/>
        <v>45977.920066203704</v>
      </c>
      <c r="H99" s="124"/>
      <c r="I99" s="122" t="str">
        <f>IFERROR(VLOOKUP(D99,DB!A:F,6,0),"")</f>
        <v/>
      </c>
      <c r="J99" s="122" t="str">
        <f>IFERROR(VLOOKUP(D99,DB!A:G,7,0),"")</f>
        <v/>
      </c>
      <c r="K99" s="125"/>
      <c r="L99" s="126" t="str">
        <f>IFERROR(VLOOKUP(D99,DB!A:I,9,0),"")</f>
        <v/>
      </c>
    </row>
  </sheetData>
  <dataValidations count="2">
    <dataValidation allowBlank="1" showInputMessage="1" showErrorMessage="1" sqref="E1" xr:uid="{9E1BC488-8814-4F8A-8DBE-742B3278AB71}"/>
    <dataValidation type="list" allowBlank="1" showInputMessage="1" showErrorMessage="1" sqref="E2:E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2025-11-16T19:05:26Z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